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gif" ContentType="image/gi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929"/>
  <workbookPr/>
  <mc:AlternateContent xmlns:mc="http://schemas.openxmlformats.org/markup-compatibility/2006">
    <mc:Choice Requires="x15">
      <x15ac:absPath xmlns:x15ac="http://schemas.microsoft.com/office/spreadsheetml/2010/11/ac" url="Y:\LEY DE TRANSPARENCIA\3 Información para publicación\FEP\06 Contratación\Contrataciones FEP\2019\"/>
    </mc:Choice>
  </mc:AlternateContent>
  <xr:revisionPtr revIDLastSave="0" documentId="13_ncr:1_{9408737C-0AA5-49CD-91FF-7236B8CFB691}" xr6:coauthVersionLast="44" xr6:coauthVersionMax="44" xr10:uidLastSave="{00000000-0000-0000-0000-000000000000}"/>
  <workbookProtection workbookAlgorithmName="SHA-512" workbookHashValue="w/e7CHP0eO0IKUj6oXUF2BZ/UtLBU8seYj8/GcUgFtT9h1MezQQMn311xMRysnLufKSyU8kFcczdktdaqNseOg==" workbookSaltValue="Dy6ibSLTzWHK+bU/7Syv0w==" workbookSpinCount="100000" lockStructure="1"/>
  <bookViews>
    <workbookView xWindow="-120" yWindow="-120" windowWidth="29040" windowHeight="15840" xr2:uid="{00000000-000D-0000-FFFF-FFFF00000000}"/>
  </bookViews>
  <sheets>
    <sheet name="F5.1  CONTRATOS REGIDOS POR ..." sheetId="1" r:id="rId1"/>
    <sheet name="F5.2  GESTIÓN CONTRACTUAL-CO..." sheetId="2" r:id="rId2"/>
    <sheet name="F5.3  GESTIÓN CONTRACTUAL - ..." sheetId="3" r:id="rId3"/>
    <sheet name="F5.4  GESTIÓN CONTRACTUAL - ..." sheetId="4" r:id="rId4"/>
    <sheet name="F5.5  GESTIÓN CONTRACTUAL - ..." sheetId="5" r:id="rId5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X17" i="2" l="1"/>
  <c r="AX16" i="2"/>
  <c r="AX15" i="2"/>
  <c r="AX14" i="2"/>
  <c r="AX13" i="2"/>
  <c r="AX12" i="2"/>
  <c r="AX11" i="2"/>
  <c r="AQ16" i="2" l="1"/>
  <c r="AP16" i="2"/>
  <c r="AL16" i="2"/>
  <c r="AQ14" i="2"/>
  <c r="AP14" i="2"/>
  <c r="AL14" i="2"/>
  <c r="AQ17" i="2" l="1"/>
  <c r="AQ15" i="2"/>
  <c r="AL15" i="2"/>
  <c r="AL17" i="2"/>
  <c r="N17" i="2"/>
  <c r="AP15" i="2"/>
  <c r="AQ13" i="2"/>
  <c r="AL13" i="2"/>
  <c r="AL11" i="2"/>
  <c r="AL12" i="2"/>
</calcChain>
</file>

<file path=xl/sharedStrings.xml><?xml version="1.0" encoding="utf-8"?>
<sst xmlns="http://schemas.openxmlformats.org/spreadsheetml/2006/main" count="1291" uniqueCount="363">
  <si>
    <t>Tipo Modalidad</t>
  </si>
  <si>
    <t>M-9: GESTIÓN CONTRACTUAL</t>
  </si>
  <si>
    <t>Formulario</t>
  </si>
  <si>
    <t>F5.1: CONTRATOS REGIDOS POR LEY 80/93, 1150/2007 Y DEMÁS DISPOSIC REGLAMEN(Registre cifras EN PESOS)</t>
  </si>
  <si>
    <t>Moneda Informe</t>
  </si>
  <si>
    <t>Entidad</t>
  </si>
  <si>
    <t>Fecha</t>
  </si>
  <si>
    <t>Periodicidad</t>
  </si>
  <si>
    <t>MENSUAL</t>
  </si>
  <si>
    <t>[1]</t>
  </si>
  <si>
    <t>0 CONTRATOS QUE SE RIGEN POR LEY 80 DE 1993, LEY 1150 DE 2007 Y DEMÁS DISPOSICIONES REGLAMENTARIAS (Registre las cifras EN PESOS)</t>
  </si>
  <si>
    <t>FORMULARIO CON INFORMACIÓN</t>
  </si>
  <si>
    <t>JUSTIFICACIÓN</t>
  </si>
  <si>
    <t>NÚMERO DE CONTRATO</t>
  </si>
  <si>
    <t>FECHA SUSCRIPCIÓN CONTRATO</t>
  </si>
  <si>
    <t>NOMBRE DEL ORDENADOR DEL GASTO O SU DELEGADO</t>
  </si>
  <si>
    <t>NÚMERO DE CÉDULA DEL ORDENADOR DEL GASTO O SU DELEGADO</t>
  </si>
  <si>
    <t>CARGO DEL ORDENADOR DEL GASTO O SU DELEGADO</t>
  </si>
  <si>
    <t>CANTIDAD DE VECES REGISTRADO EN EL SIRECI</t>
  </si>
  <si>
    <t>OBJETO DEL CONTRATO</t>
  </si>
  <si>
    <t>MODALIDAD DE SELECCIÓN</t>
  </si>
  <si>
    <t>CLASE DE CONTRATO</t>
  </si>
  <si>
    <t>DESCRIBA OTRA CLASE DE CONTRATO</t>
  </si>
  <si>
    <t>CÓDIGO SECOP</t>
  </si>
  <si>
    <t>CÓDIGO - SECOP</t>
  </si>
  <si>
    <t>VALOR INICIAL DEL CONTRATO (En pesos)</t>
  </si>
  <si>
    <t>RECURSOS PROVIENEN DE CONTRATO o CONVENIO INTERADTIVO?</t>
  </si>
  <si>
    <t>ENTIDAD DE DONDE PROVIENEN LOS RECURSOS : NIT</t>
  </si>
  <si>
    <t>ENTIDAD DE DONDE PROVIENEN LOS RECURSOS : DÍGITO DE VERIFICACIÓN DEL NIT</t>
  </si>
  <si>
    <t>CONTRATISTA : NATURALEZA</t>
  </si>
  <si>
    <t>CONTRATISTA : TIPO IDENTIFICACIÓN</t>
  </si>
  <si>
    <t>CONTRATISTA : NÚMERO DE CÉDULA o RUT</t>
  </si>
  <si>
    <t>CONTRATISTA : NÚMERO DEL NIT</t>
  </si>
  <si>
    <t>CONTRATISTA : DÍGITO DE VERIFICACIÓN (NIT o RUT)</t>
  </si>
  <si>
    <t>CONTRATISTA : CÉDULA EXTRANJERÍA</t>
  </si>
  <si>
    <t>CONTRATISTA : NOMBRE COMPLETO</t>
  </si>
  <si>
    <t>GARANTÍAS : TIPO DE GARANTÍA</t>
  </si>
  <si>
    <t>GARANTÍAS : RIESGOS ASEGURADOS</t>
  </si>
  <si>
    <t>GARANTÍAS : FECHA DE EXPEDICIÓN DE GARANTÍAS</t>
  </si>
  <si>
    <t>TIPO DE SEGUIMIENTO</t>
  </si>
  <si>
    <t>INTERVENTOR : TIPO IDENTIFICACIÓN</t>
  </si>
  <si>
    <t>INTERVENTOR : NÚMERO DE CÉDULA o RUT</t>
  </si>
  <si>
    <t>INTERVENTOR  : NÚMERO DEL NIT</t>
  </si>
  <si>
    <t>INTERVENTOR : DÍGITO DE VERIFICACIÓN (NIT o RUT)</t>
  </si>
  <si>
    <t>INTERVENTOR : CÉDULA EXTRANJERÍA</t>
  </si>
  <si>
    <t>INTERVENTOR : NOMBRE COMPLETO</t>
  </si>
  <si>
    <t>SUPERVISOR : TIPO IDENTIFICACIÓN</t>
  </si>
  <si>
    <t>SUPERVISOR : NÚMERO DE CÉDULA o RUT</t>
  </si>
  <si>
    <t>SUPERVISOR : NÚMERO DEL NIT</t>
  </si>
  <si>
    <t>SUPERVISOR : DÍGITO DE VERIFICACIÓN (NIT o RUT)</t>
  </si>
  <si>
    <t>SUPERVISOR : CÉDULA EXTRANJERÍA</t>
  </si>
  <si>
    <t>SUPERVISOR : NOMBRE COMPLETO</t>
  </si>
  <si>
    <t>PLAZO DEL CONTRATO</t>
  </si>
  <si>
    <t>ANTICIPOS o PAGO ANTICIPADO</t>
  </si>
  <si>
    <t>ANTICIPOS o PAGO ANTICIPADO : VALOR TOTAL</t>
  </si>
  <si>
    <t>ADICIONES</t>
  </si>
  <si>
    <t>ADICIONES : VALOR TOTAL</t>
  </si>
  <si>
    <t>ADICIONES : NÚMERO DE DÍAS</t>
  </si>
  <si>
    <t>FECHA INICIO CONTRATO</t>
  </si>
  <si>
    <t>FECHA TERMINACIÓN CONTRATO</t>
  </si>
  <si>
    <t>FECHA LIQUIDACIÓN CONTRATO</t>
  </si>
  <si>
    <t>PORCENTAJE DE AVANCE FÍSICO PROGRAMADO</t>
  </si>
  <si>
    <t>PORCENTAJE DE AVANCE FÍSICO REAL</t>
  </si>
  <si>
    <t>PORCENTAJE AVANCE PRESUPUESTAL PROGRAMADO</t>
  </si>
  <si>
    <t>PORCENTAJE AVANCE PRESUPUESTAL REAL</t>
  </si>
  <si>
    <t>OBSERVACIONES</t>
  </si>
  <si>
    <t>FILA_1</t>
  </si>
  <si>
    <t/>
  </si>
  <si>
    <t>FILA_999999</t>
  </si>
  <si>
    <t>1 SI</t>
  </si>
  <si>
    <t>1 PRIMER VEZ</t>
  </si>
  <si>
    <t>1 CONCURSO DE MÉRITOS ABIERTO</t>
  </si>
  <si>
    <t>1 ARRENDAMIENTO y/o ADQUISICIÓN DE INMUEBLES</t>
  </si>
  <si>
    <t>1 DV 0</t>
  </si>
  <si>
    <t>1 PERSONA NATURAL</t>
  </si>
  <si>
    <t>1 NIT</t>
  </si>
  <si>
    <t>1 PÓLIZA</t>
  </si>
  <si>
    <t>1 SERIEDAD DE LA OFERTA</t>
  </si>
  <si>
    <t>1 INTERVENTOR</t>
  </si>
  <si>
    <t>1 ANTICIPOS</t>
  </si>
  <si>
    <t>1 ADICIÓN EN VALOR (DIFERENTE A PRÓRROGAS)</t>
  </si>
  <si>
    <t>2 NO</t>
  </si>
  <si>
    <t>2 DOS VECES</t>
  </si>
  <si>
    <t>2 CONTRATACIÓN DIRECTA</t>
  </si>
  <si>
    <t>2 COMODATO</t>
  </si>
  <si>
    <t>2 DV 1</t>
  </si>
  <si>
    <t>2 PERSONA JURÍDICA</t>
  </si>
  <si>
    <t>2 RUT - REGISTRO ÚNICO TRIBUTARIO</t>
  </si>
  <si>
    <t>2 FIDUCIA MERCANTIL EN GARANTÍA</t>
  </si>
  <si>
    <t>2 CUMPLIMIENTO</t>
  </si>
  <si>
    <t>2 SUPERVISOR</t>
  </si>
  <si>
    <t>2 RUT - REGISTRO ÚNICO TRIBUTARO</t>
  </si>
  <si>
    <t>2 PAGO ANTICIPADO</t>
  </si>
  <si>
    <t>2 ADICIÓN EN TIEMPO (PRÓRROGAS)</t>
  </si>
  <si>
    <t>3 TRES VECES</t>
  </si>
  <si>
    <t>3 LICITACIÓN PÚBLICA</t>
  </si>
  <si>
    <t>3 COMPRAVENTA y/o SUMINISTRO</t>
  </si>
  <si>
    <t>3 DV 2</t>
  </si>
  <si>
    <t>3 P JURÍDICA - UNIÓN TEMPORAL o CONSORCIO</t>
  </si>
  <si>
    <t>3 CÉDULA DE CIUDADANÍA</t>
  </si>
  <si>
    <t>3 GARANTÍAS BANCARIAS A PRIMER REQUERIMIENTO</t>
  </si>
  <si>
    <t>3 ESTABILIDAD_CALIDAD DE LA OBRA</t>
  </si>
  <si>
    <t>3 INTERVENTOR y SUPERVISOR</t>
  </si>
  <si>
    <t>3 NO PACTADOS</t>
  </si>
  <si>
    <t>3 ADICIÓN EN VALOR y EN TIEMPO</t>
  </si>
  <si>
    <t>4 CUATRO VECES</t>
  </si>
  <si>
    <t>4 SELECCIÓN ABREVIADA</t>
  </si>
  <si>
    <t>4 CONCESIÓN</t>
  </si>
  <si>
    <t>4 DV 3</t>
  </si>
  <si>
    <t>4 NO SE DILIGENCIA INFORMACIÓN PARA ESTE FORMULARIO EN ESTE PERÍODO DE REPORTE</t>
  </si>
  <si>
    <t>4 CÉDULA DE EXTRANJERÍA</t>
  </si>
  <si>
    <t>4 ENDOSO EN GARANTÍA DE TÍTULOS VALORES</t>
  </si>
  <si>
    <t>4 PAGO DE SALARIOS_PRESTACIONES SOCIALES LEGALES</t>
  </si>
  <si>
    <t>4 NO SE HA ADICIONADO NI EN VALOR y EN TIEMPO</t>
  </si>
  <si>
    <t>5 CINCO VECES</t>
  </si>
  <si>
    <t>5 MÍNIMA CUANTÍA</t>
  </si>
  <si>
    <t>5 CONSULTORÍA</t>
  </si>
  <si>
    <t>5 DV 4</t>
  </si>
  <si>
    <t>5 NO SE DILIGENCIA INFORMACIÓN PARA ESTE FORMULARIO EN ESTE PERÍODO DE REPORTE</t>
  </si>
  <si>
    <t>5 DEPÓSITO DE DINERO EN GARANTÍA</t>
  </si>
  <si>
    <t>5 RESPONSABILIDAD EXTRACONTRACTUAL</t>
  </si>
  <si>
    <t>5 NO SE TIENE ESTE TIPO DE SEGUIMIENTO EN EL CONTRATO</t>
  </si>
  <si>
    <t>6 SEIS VECES</t>
  </si>
  <si>
    <t>99999998 NO SE DILIGENCIA INFORMACIÓN PARA ESTE FORMULARIO EN ESTE PERÍODO DE REPORTE</t>
  </si>
  <si>
    <t>6 CONTRATOS DE ACTIVIDAD CIENTÍFICA Y TECNOLÓGICA</t>
  </si>
  <si>
    <t>6 DV 5</t>
  </si>
  <si>
    <t>6 NO CONSTITUYÓ GARANTÍAS</t>
  </si>
  <si>
    <t>6 BUEN MANEJO_CORRECTA INVERSIÓN DEL ANTICIPO</t>
  </si>
  <si>
    <t>7 SIETE VECES</t>
  </si>
  <si>
    <t>7 CONTRATOS DE ESTABILIDAD JURÍDICA</t>
  </si>
  <si>
    <t>7 DV 6</t>
  </si>
  <si>
    <t>7 CALIDAD_CORRECTO FUNCIONAMIENTO DE LOS BIENES SUMISTRADOS</t>
  </si>
  <si>
    <t>8 OCHO VECES</t>
  </si>
  <si>
    <t>8 DEPÓSITO</t>
  </si>
  <si>
    <t>8 DV 7</t>
  </si>
  <si>
    <t>8 CALIDAD DL SERVICIO</t>
  </si>
  <si>
    <t>9 NUEVE VECES</t>
  </si>
  <si>
    <t>9 FIDUCIA y/o ENCARGO FIDUCIARIO</t>
  </si>
  <si>
    <t>9 DV 8</t>
  </si>
  <si>
    <t>9 CONTRATO D GARANTÍA BANCARIA</t>
  </si>
  <si>
    <t>10 DIEZ VECES</t>
  </si>
  <si>
    <t>10 INTERVENTORÍA</t>
  </si>
  <si>
    <t>10 DV 9</t>
  </si>
  <si>
    <t>10 CARTA DE CRÉDITO STAND-BY</t>
  </si>
  <si>
    <t>11 ONCE VECES</t>
  </si>
  <si>
    <t>11 MANTENIMIENTO y/o REPARACIÓN</t>
  </si>
  <si>
    <t>11 NO SE DILIGENCIA INFORMACIÓN PARA ESTE FORMULARIO EN ESTE PERÍODO DE REPORTE</t>
  </si>
  <si>
    <t>11 CONTRATO D GARANTÍA BANCARIA + CARTA D CRÉDITO STAND-BY</t>
  </si>
  <si>
    <t>12 DOCE VECES</t>
  </si>
  <si>
    <t>12 OBRA PÚBLICA</t>
  </si>
  <si>
    <t>12 SERIEDAD D LA OFERTA + CUMPLIMIENTO</t>
  </si>
  <si>
    <t>13 TRECE VECES</t>
  </si>
  <si>
    <t>13 PERMUTA</t>
  </si>
  <si>
    <t>13 SERIEDAD D LA OFERTA + ESTABILIDAD_CALIDAD D LA OBRA</t>
  </si>
  <si>
    <t>14 CATORCE VECES</t>
  </si>
  <si>
    <t>14 PRESTACIÓN DE SERVICIOS</t>
  </si>
  <si>
    <t>14 SERIEDAD D LA OFERTA + PAGO D SALARIOS_PRESTACIONES SOCIALES LEGALES</t>
  </si>
  <si>
    <t>15 QUINCE VECES</t>
  </si>
  <si>
    <t>15 PRESTACIÓN DE SERVICIOS DE SALUD</t>
  </si>
  <si>
    <t>15 SERIEDAD D LA OFERTA + RESPONSABILIDAD EXTRACONTRACTUAL</t>
  </si>
  <si>
    <t>16 DIEZ Y SEIS VECES</t>
  </si>
  <si>
    <t>16 PRÉSTAMO o MUTUO</t>
  </si>
  <si>
    <t>16 SERIEDAD D LA OFERTA + BUEN MANEJO_CORRECTA INVERSIÓN DEL ANTICIPO</t>
  </si>
  <si>
    <t>17 DIEZ Y SIETE VECES</t>
  </si>
  <si>
    <t>17 PUBLICIDAD</t>
  </si>
  <si>
    <t>17 SERIEDAD DOFERTA + CALIDAD_CORRECTO FUNCIONAM D BIENES_SUMISTR</t>
  </si>
  <si>
    <t>18 DIEZ Y OCHO VECES</t>
  </si>
  <si>
    <t>18 SEGUROS</t>
  </si>
  <si>
    <t>18 SERIEDAD D LA OFERTA + CALIDAD DEL SERVICIO</t>
  </si>
  <si>
    <t>19 DIEZ Y NUEVE VECES</t>
  </si>
  <si>
    <t>19 TRANSPORTE</t>
  </si>
  <si>
    <t>19 SERIEDAD D LA OFERTA + CUMPLIM + ESTABIL_CALIDAD D LA OBRA</t>
  </si>
  <si>
    <t>20 VEINTE VECES</t>
  </si>
  <si>
    <t>20 OTROS</t>
  </si>
  <si>
    <t>20 SERIEDAD D LA OFERTA + CUMPLIM + PAGO D SALARIOS_PRESTAC SOC LEGALES</t>
  </si>
  <si>
    <t>21 VEINTIÚN VECES</t>
  </si>
  <si>
    <t>21 SERIEDAD D LA OFERTA + CUMPLIM + RESPONSAB EXTRACONTRACTUAL</t>
  </si>
  <si>
    <t>22 VEINTIDÓS VECES</t>
  </si>
  <si>
    <t>22 SERIEDAD D LA OFERTA + CUMPLIM + BUEN MANEJO_CORRECTA INVER  DL ANTICIPO</t>
  </si>
  <si>
    <t>23 VEINTITRÉS VECES</t>
  </si>
  <si>
    <t xml:space="preserve">23 SERIEDAD D LA OFERTA + CUMPLIM + CALIDAD_CORRECTO FUNCIONAM D LOS BIENES SUMIN </t>
  </si>
  <si>
    <t>24 VEINTICUATRO VECES</t>
  </si>
  <si>
    <t>24 SERIEDAD D LA OFERTA + CUMPLIM + CALIDAD DL SERVICIO</t>
  </si>
  <si>
    <t>25 VEINTICINCO VECES</t>
  </si>
  <si>
    <t>25 SERIEDAD D OFERTA + CUMPLIM + ESTABIL_CALIDAD D OBRA+ PAGO SALAR_PRESTAC SOC LEG</t>
  </si>
  <si>
    <t>26 VEINTISÉIS VECES</t>
  </si>
  <si>
    <t>26 SERIEDAD D OFERTA + CUMPLIM + ESTABIL_CALIDAD D OBRA+ RESPONSAB EXTRACONTRACTUAL</t>
  </si>
  <si>
    <t>27 VEINTISIETE VECES</t>
  </si>
  <si>
    <t>30 SERIEDAD D LA OFERTA + CUMPLIM + ESTABIL_CALIDAD D OBRA+ CALIDAD DL SERVICIO</t>
  </si>
  <si>
    <t>28 VEINTIOCHO VECES</t>
  </si>
  <si>
    <t>40 CUMPLIM+ ESTABIL_CALIDAD D LA OBRA</t>
  </si>
  <si>
    <t>29 VEINTINUEVE VECES</t>
  </si>
  <si>
    <t>41 CUMPLIM+ PAGO D SALARIOS_PRESTAC SOC LEGALES</t>
  </si>
  <si>
    <t>30 TREINTA VECES</t>
  </si>
  <si>
    <t>42 CUMPLIM+ RESPONSAB EXTRACONTRACTUAL</t>
  </si>
  <si>
    <t>31 TREINTA Y UN VECES</t>
  </si>
  <si>
    <t>43 CUMPLIM+ BUEN MANEJO_CORRECTA INVER  DL ANTICIPO</t>
  </si>
  <si>
    <t>32 TREINTA Y DOS VECES</t>
  </si>
  <si>
    <t xml:space="preserve">44 CUMPLIM+ CALIDAD_CORRECTO FUNCIONAM D LOS BIENES SUMIN </t>
  </si>
  <si>
    <t>33 TREINTA Y TRES VECES</t>
  </si>
  <si>
    <t>45 CUMPLIM+ CALIDAD DL SERVICIO</t>
  </si>
  <si>
    <t>34 TREINTA Y CUATRO VECES</t>
  </si>
  <si>
    <t>46 CUMPLIM+ ESTABIL_CALIDAD D OBRA+ PAGO D SALARIOS_PRESTAC SOC LEGALES</t>
  </si>
  <si>
    <t>35 TREINTA Y CINCO VECES</t>
  </si>
  <si>
    <t>47 CUMPLIM+ ESTABIL_CALIDAD D OBRA+ RESPONSAB EXTRACONTRACTUAL</t>
  </si>
  <si>
    <t>36 TREINTA Y SEIS VECES</t>
  </si>
  <si>
    <t>48 CUMPLIM+ ESTABIL_CALIDAD D OBRA+ BUEN MANEJO_CORRECTA INVER  DL ANTICIPO</t>
  </si>
  <si>
    <t>37 TREINTA Y SIETE VECES</t>
  </si>
  <si>
    <t xml:space="preserve">49 CUMPLIM+ ESTABIL_CALIDAD D OBRA+ CALIDAD_CORRECTO FUNCIONAM D LOS BIENES SUMIN </t>
  </si>
  <si>
    <t>38 TREINTA Y OCHO VECES</t>
  </si>
  <si>
    <t xml:space="preserve">50 CUMPLIM+ ESTABIL_CALIDAD D OBRA+ CALIDAD_CORRECTO FUNCIONAM D LOS BIENES SUMIN </t>
  </si>
  <si>
    <t>39 TREINTA Y NUEVE VECES</t>
  </si>
  <si>
    <t>51 CUMPLIM+ ESTABIL_CALIDAD D OBRA+ CALIDAD DL SERVICIO</t>
  </si>
  <si>
    <t>40 CUARENTA VECES</t>
  </si>
  <si>
    <t>61 ESTABIL_CALIDAD D OBRA+ PAGO D SALARIOS_PRESTAC SOC LEGALES</t>
  </si>
  <si>
    <t>41 CUARENTA Y UN VECES</t>
  </si>
  <si>
    <t>62 ESTABIL_CALIDAD D OBRA+ RESPONSAB EXTRACONTRACTUAL</t>
  </si>
  <si>
    <t>42 CUARENTA Y DOS VECES</t>
  </si>
  <si>
    <t>63 ESTABIL_CALIDAD D OBRA+ BUEN MANEJO_CORRECTA INVER  DL ANTICIPO</t>
  </si>
  <si>
    <t>43 CUARENTA Y TRES VECES</t>
  </si>
  <si>
    <t xml:space="preserve">64 ESTABIL_CALIDAD D OBRA+ CALIDAD_CORRECTO FUNCIONAM D LOS BIENES SUMIN </t>
  </si>
  <si>
    <t>44 CUARENTA Y CUATRO VECES</t>
  </si>
  <si>
    <t xml:space="preserve">65 ESTABIL_CALIDAD D OBRA+ CALIDAD_CORRECTO FUNCIONAM D LOS BIENES SUMIN </t>
  </si>
  <si>
    <t>45 CUARENTA Y CINCO VECES</t>
  </si>
  <si>
    <t>66 ESTABIL_CALIDAD D OBRA+ CALIDAD DL SERVICIO</t>
  </si>
  <si>
    <t>46 CUARENTA Y SEIS VECES</t>
  </si>
  <si>
    <t>70 ESTABIL_CALIDAD D OBRA+ PAGO D SALARIOS_PRESTAC SOC LEG + CALIDAD DL SERVICIO</t>
  </si>
  <si>
    <t>47 CUARENTA Y SIETE VECES</t>
  </si>
  <si>
    <t>76 PAGO D SALARIOS_PRESTAC SOC LEG + RESPONSAB EXTRACONTRACTUAL</t>
  </si>
  <si>
    <t>48 CUARENTA Y OCHO VECES</t>
  </si>
  <si>
    <t>77 PAGO D SALARIOS_PRESTAC SOC LEG + BUEN MANEJO_CORRECTA INVER  DL ANTICIPO</t>
  </si>
  <si>
    <t>49 CUARENTA Y NUEVE VECES</t>
  </si>
  <si>
    <t xml:space="preserve">78 PAGO D SALARIOS_PRESTAC SOC LEG + CALIDAD_CORRECTO FUNCIONAM D LOS BIENES SUMIN </t>
  </si>
  <si>
    <t>50 CINCUENTA VECES</t>
  </si>
  <si>
    <t>79 PAGO D SALARIOS_PRESTAC SOC LEG + CALIDAD DL SERVICIO</t>
  </si>
  <si>
    <t>51 NO SE DILIGENCIA INFORMACIÓN PARA ESTE FORMULARIO EN ESTE PERÍODO DE REPORTE</t>
  </si>
  <si>
    <t>85 RESPONSAB EXTRACONTRACTUAL + BUEN MANEJO_CORRECTA INVER  DL ANTICIPO</t>
  </si>
  <si>
    <t xml:space="preserve">86 RESPONSAB EXTRACONTRACTUAL + CALIDAD_CORRECTO FUNCIONAM D LOS BIENES SUMIN </t>
  </si>
  <si>
    <t>87 RESPONSAB EXTRACONTRACTUAL + CALIDAD DL SERVICIO</t>
  </si>
  <si>
    <t>91 CALIDAD_CORRECTO FUNCIONAM D LOS BIENES SUMIN  + CALIDAD DL SERVICIO</t>
  </si>
  <si>
    <t>F5.2: GESTIÓN CONTRACTUAL-CONTRATOS QUE SE RIGEN POR DERECHO PRIVADO (Registre las cifras EN PESOS)</t>
  </si>
  <si>
    <t>0 CONTRATOS QUE SE RIGEN POR DERECHO PRIVADO (Registre las cifras EN PESOS)</t>
  </si>
  <si>
    <t>1 AGENCIA</t>
  </si>
  <si>
    <t>2 ARRENDAMIENTO y/o ADQUISICIÓN DE INMUEBLES</t>
  </si>
  <si>
    <t>3 CESIÓN DE CRÉDITOS</t>
  </si>
  <si>
    <t>4 COMISION</t>
  </si>
  <si>
    <t>5 COMODATO</t>
  </si>
  <si>
    <t>6 COMPRAVENTA MERCANTIL</t>
  </si>
  <si>
    <t>7 COMPRAVENTA y/o SUMINISTRO</t>
  </si>
  <si>
    <t>8 CONCESIÓN</t>
  </si>
  <si>
    <t>9 CONSULTORÍA</t>
  </si>
  <si>
    <t>10 CONTRATOS DE ACTIVIDAD CIENTÍFICA Y TECNOLÓGICA</t>
  </si>
  <si>
    <t>11 CONTRATOS DE ESTABILIDAD JURÍDICA</t>
  </si>
  <si>
    <t>12 DEPÓSITO</t>
  </si>
  <si>
    <t>13 FACTORING</t>
  </si>
  <si>
    <t>14 FIDUCIA y/o ENCARGO FIDUCIARIO</t>
  </si>
  <si>
    <t>15 FLETAMENTO</t>
  </si>
  <si>
    <t>16 FRANQUICIA</t>
  </si>
  <si>
    <t>17 INTERVENTORÍA</t>
  </si>
  <si>
    <t>18 LEASING</t>
  </si>
  <si>
    <t>19 MANTENIMIENTO y/o REPARACIÓN</t>
  </si>
  <si>
    <t>20 MEDIACIÓN o MANDATO</t>
  </si>
  <si>
    <t>21 OBRA PÚBLICA</t>
  </si>
  <si>
    <t>22 PERMUTA</t>
  </si>
  <si>
    <t>23 PRESTACIÓN DE SERVICIOS</t>
  </si>
  <si>
    <t>24 PRESTACIÓN DE SERVICIOS DE SALUD</t>
  </si>
  <si>
    <t>25 PRÉSTAMO o MUTUO</t>
  </si>
  <si>
    <t>26 PUBLICIDAD</t>
  </si>
  <si>
    <t>27 RENTING</t>
  </si>
  <si>
    <t>28 SEGUROS</t>
  </si>
  <si>
    <t>29 TRANSPORTE</t>
  </si>
  <si>
    <t>30 OTROS</t>
  </si>
  <si>
    <t>F5.3: GESTIÓN CONTRACTUAL - ÓRDENES DE COMPRA Y TRABAJO (Registre las cifras EN PESOS)</t>
  </si>
  <si>
    <t>0 ÓRDENES DE COMPRA Y ÓRDENES DE TRABAJO  (Registre las cifras EN PESOS, a partir de 5 salarios mímimos mensuales legales vigentes - SMMLV)</t>
  </si>
  <si>
    <t>TIPO DE ORDEN</t>
  </si>
  <si>
    <t>NÚMERO DE ORDEN</t>
  </si>
  <si>
    <t>FECHA EXPEDICIÓN DE LA ORDEN</t>
  </si>
  <si>
    <t>OBJETO DE LA ORDEN</t>
  </si>
  <si>
    <t>VALOR TOTAL DE LA ORDEN</t>
  </si>
  <si>
    <t>PLAZO DE LA ORDEN</t>
  </si>
  <si>
    <t>1 ORDEN DE COMPRA</t>
  </si>
  <si>
    <t>2 ORDEN DE TRABAJO</t>
  </si>
  <si>
    <t>F5.4: GESTIÓN CONTRACTUAL - CONVENIOS / CONTRATOS INTERADMINISTRAT (Registre las cifras EN PESOS)</t>
  </si>
  <si>
    <t>0 CONVENIOS / CONTRATOS INTERADMINISTRAT (Registre las cifras EN PESOS)</t>
  </si>
  <si>
    <t>CLASE</t>
  </si>
  <si>
    <t>NÚMERO DE CONVENIO o CONTRATO</t>
  </si>
  <si>
    <t>FECHA SUSCRIPCIÓN CONVENIO o CONTRATO</t>
  </si>
  <si>
    <t>OBJETO DEL CONVENIO o CONTRATO</t>
  </si>
  <si>
    <t>VALOR TOTAL DEL CONVENIO o CONTRATO (En pesos)</t>
  </si>
  <si>
    <t>ENTIDAD : NÚMERO DEL NIT</t>
  </si>
  <si>
    <t>ENTIDAD : DÍGITO DE VERIFICACIÓN DEL NIT</t>
  </si>
  <si>
    <t>ENTIDAD : NOMBRE COMPLETO</t>
  </si>
  <si>
    <t>PLAZO</t>
  </si>
  <si>
    <t>INTERVENTOR : NÚMERO DEL NIT</t>
  </si>
  <si>
    <t>PLAZO DEL CONVENIO o CONTRATO</t>
  </si>
  <si>
    <t>FECHA INCIO CONVENIO o CONTRATO</t>
  </si>
  <si>
    <t>FECHA TERMINACIÓN CONVENIO o CONTRATO</t>
  </si>
  <si>
    <t>FECHA LIQUIDACIÓN CONVENIO o CONTRATO</t>
  </si>
  <si>
    <t>1 CONTRATO / CONVENIO INTERADMINISTRATIVO</t>
  </si>
  <si>
    <t>2 CONVENIO DE COOPERACIÓN (NACIONAL / INTERNACIONAL)</t>
  </si>
  <si>
    <t>2 RUT - REGISTRO ÚNICO TIBUTARIO</t>
  </si>
  <si>
    <t>5 NO SE TIENE ESTE TIPO DE SEGUIMIENTO EN EL CONTRATO o CONVENIO</t>
  </si>
  <si>
    <t>F5.5: GESTIÓN CONTRACTUAL - INTEGRANTES CONSORCIOS Y UNIONES TEMPORALES</t>
  </si>
  <si>
    <t>0 INTEGRANTES CONSORCIOS Y UNIONES TEMPORALES</t>
  </si>
  <si>
    <t>No. CONTRATO</t>
  </si>
  <si>
    <t>TIPO ENTIDAD</t>
  </si>
  <si>
    <t>UNIÓN TEMPORAL o CONSORCIO : NÚMERO DEL NIT</t>
  </si>
  <si>
    <t>UNIÓN TEMPORAL o CONSORCIO : DÍGITO DE VERIFICACIÓN</t>
  </si>
  <si>
    <t>UNIÓN TEMPORAL o CONSORCIO : NOMBRE  COMPLETO</t>
  </si>
  <si>
    <t>INTEGRANTES : NATURALEZA</t>
  </si>
  <si>
    <t>INTEGRANTES : TIPO IDENTIFICACIÓN</t>
  </si>
  <si>
    <t>INTEGRANTES : NÚMERO DE CÉDULA o RUT</t>
  </si>
  <si>
    <t>INTEGRANTES : NÚMERO DEL NIT</t>
  </si>
  <si>
    <t>INTEGRANTES : DÍGITO DE VERIFICACIÓN (NIT o RUT)</t>
  </si>
  <si>
    <t>INTEGRANTES : CÉDULA EXTRANJERÍA</t>
  </si>
  <si>
    <t>INTEGRANTES : NOMBRE COMPLETO</t>
  </si>
  <si>
    <t>1 CONSORCIO</t>
  </si>
  <si>
    <t>2 UNIÓN TEMPORAL</t>
  </si>
  <si>
    <t>No se suscribió contrato o convenio interadministrativo</t>
  </si>
  <si>
    <t>No se suscribió contrato con consorcios o uniones temporales</t>
  </si>
  <si>
    <t>FILA_2</t>
  </si>
  <si>
    <t>FILA_3</t>
  </si>
  <si>
    <t>FILA_4</t>
  </si>
  <si>
    <t>005/19</t>
  </si>
  <si>
    <t>DIEGO RAFAEL CHAPARRO DIAZ</t>
  </si>
  <si>
    <t>003/19</t>
  </si>
  <si>
    <t xml:space="preserve">Representar, asesorar y efectuar la defensa jurídica de FEDEPALMA – FEP, en el proceso ejecutivo singular, para el cobro jurídico tendiente a obtener el recaudo de cartera del contribuyente HACIENDA LA CABAÑA S.A. </t>
  </si>
  <si>
    <t>CLAUDIA MARIA PAEZ BUENO</t>
  </si>
  <si>
    <t xml:space="preserve">FILA_1 </t>
  </si>
  <si>
    <t>CRISTINA TRIANA SOTO</t>
  </si>
  <si>
    <t>Representante Legal Suplente General</t>
  </si>
  <si>
    <t>Boris Dario Hernandez Salame</t>
  </si>
  <si>
    <t>Se prevé una comisión de éxito, adicional al valor del contrato, por valor de $3.421.022 incluido IVA. Contrato se prorrogó por un año.</t>
  </si>
  <si>
    <t>Valor se calcula por monto de recaudo. A la fecha no se ha obtenido recaudo. Contrato se prorrogó por un año.</t>
  </si>
  <si>
    <t>003/16</t>
  </si>
  <si>
    <t>Representar, asesorar y efectuar la defensa jurídica de FEDEPALMA – FPP, en los procesos ejecutivos singulares, para el cobro jurídico tendiente a obtener el recaudo de cartera de contribuyentes morosos de los Fondos Parafiscales Palmeros, a través de procesos ejecutivos singulares</t>
  </si>
  <si>
    <t>LOZANO, VILLAMIZAR Y MORALES ABOGADOS S.A.S.</t>
  </si>
  <si>
    <r>
      <t xml:space="preserve">Defensa y representación de los intereses de </t>
    </r>
    <r>
      <rPr>
        <b/>
        <sz val="11"/>
        <color indexed="8"/>
        <rFont val="Calibri"/>
        <family val="2"/>
      </rPr>
      <t>FEDEPALMA - FPP</t>
    </r>
    <r>
      <rPr>
        <sz val="11"/>
        <color indexed="8"/>
        <rFont val="Calibri"/>
        <family val="2"/>
      </rPr>
      <t xml:space="preserve"> en el proceso verbal promovido por la sociedad PADELMA LTDA. con el fin de obtener la devolución de gastos de cobranza judicial y extrajudicial pagados por ésta en virtud de los procesos ejecutivos que </t>
    </r>
    <r>
      <rPr>
        <b/>
        <sz val="11"/>
        <color indexed="8"/>
        <rFont val="Calibri"/>
        <family val="2"/>
      </rPr>
      <t xml:space="preserve">FEDEPALMA - FPP </t>
    </r>
    <r>
      <rPr>
        <sz val="11"/>
        <color indexed="8"/>
        <rFont val="Calibri"/>
        <family val="2"/>
      </rPr>
      <t>promovió en contra de aquella con el fin de obtener el recaudo de contribuciones parafiscales.</t>
    </r>
    <r>
      <rPr>
        <b/>
        <sz val="11"/>
        <color indexed="8"/>
        <rFont val="Calibri"/>
        <family val="2"/>
      </rPr>
      <t xml:space="preserve"> </t>
    </r>
  </si>
  <si>
    <t>Valor se determina por monto de recaudo. Hasta el momento se ha pagado por honorarios la suma de $64.126.879. Contrato se prorrogó por un año.</t>
  </si>
  <si>
    <t>002/17</t>
  </si>
  <si>
    <t xml:space="preserve">Realizar el seguimiento, control, información y en general las actividades de observador en las operaciones de importación de los productos del sector de semillas oleaginosas, aceites y grasas animales y vegetales en la jurisdicción de la Administración de Aduanas de Ipiales (Nariño). </t>
  </si>
  <si>
    <t>LUIS FERNANDO BUCHELLI GUEVARA</t>
  </si>
  <si>
    <t>MARIA PAULA MORENO REALPHE</t>
  </si>
  <si>
    <t>Representante Legal Suplente Plural Especial</t>
  </si>
  <si>
    <t>Julio Cesar Laguna Loaiza</t>
  </si>
  <si>
    <t>El contrato se prorrogó y adicionó mediante Otrosí No. 1.</t>
  </si>
  <si>
    <t>FILA_6</t>
  </si>
  <si>
    <t>007/17</t>
  </si>
  <si>
    <r>
      <t xml:space="preserve">Arrendamiento de los siguientes sistemas de información para la administración del FEP: 1) ERP Apoteosys, 2) Sist de nómina Kactus; 3) Sist de reportes Biable; 4) Sist de Gestión Documental Orfeo; 5) CRM; 6) Intranet Palmaweb; 7) Portal palmero; y 8) Software base de los servidores, cuyos desarrollos o licencias son de propiedad de </t>
    </r>
    <r>
      <rPr>
        <b/>
        <sz val="11"/>
        <color indexed="8"/>
        <rFont val="Calibri"/>
        <family val="2"/>
      </rPr>
      <t>EL ARRENDADOR</t>
    </r>
  </si>
  <si>
    <t>FEDEPALMA</t>
  </si>
  <si>
    <t>FILA_7</t>
  </si>
  <si>
    <t>001/18</t>
  </si>
  <si>
    <t>Arrendamiento por el uso del Sistema de Información para la Administración de los Fondos Parafiscales Palmeros, que permite llevar de manera eficiente y efectiva la administración del FEP</t>
  </si>
  <si>
    <t>FILA_5</t>
  </si>
  <si>
    <t>Mario Gomez Arciniegas</t>
  </si>
  <si>
    <t>El valor de la adición corresponde al valor de la vigencia 2019. El contrato se prorrogó por un año.</t>
  </si>
  <si>
    <t>La adición en valor corresponde a la sumatoria del valor total del arrendamiento para las vigencias 2018 y 2019. Para el 2018 el valor fue $148.596.570. Para 2019 fue de $188.347.434. El contrato se prorrogó por un año.</t>
  </si>
  <si>
    <t>006/17</t>
  </si>
  <si>
    <t>Observadores aduaneros autorizados por la DIAN y seguimiento de las operaciones de exportación de los aceites de palma y sus derivados a nivel nacional</t>
  </si>
  <si>
    <t>CVO SAS</t>
  </si>
  <si>
    <t>Mediante comunicación del 16(12/2019 se adicionó y prorrógó el contrato.</t>
  </si>
  <si>
    <t>No se expidieron órdenes por monto superior a 5 smlv</t>
  </si>
  <si>
    <r>
      <t>No se suscribió contrato bajo disposiciones de Ley 80 o Ley 1150 o demás disposiciones reglamentarias</t>
    </r>
    <r>
      <rPr>
        <sz val="11"/>
        <rFont val="Calibri"/>
        <family val="2"/>
        <scheme val="minor"/>
      </rPr>
      <t>, dada la naturaleza de la organización.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</si>
</sst>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yyyy/mm/dd"/>
    <numFmt numFmtId="165" formatCode="&quot;$&quot;#,##0"/>
    <numFmt numFmtId="166" formatCode="_-&quot;$&quot;* #,##0.00_-;\-&quot;$&quot;* #,##0.00_-;_-&quot;$&quot;* &quot;-&quot;??_-;_-@_-"/>
    <numFmt numFmtId="167" formatCode="_(&quot;$&quot;* #,##0_);_(&quot;$&quot;* \(#,##0\);_(&quot;$&quot;* &quot;-&quot;??_);_(@_)"/>
    <numFmt numFmtId="168" formatCode="_-[$$-240A]* #,##0_-;\-[$$-240A]* #,##0_-;_-[$$-240A]* &quot;-&quot;??_-;_-@_-"/>
    <numFmt numFmtId="169" formatCode="#,##0_ ;\-#,##0\ 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Calibri"/>
    </font>
    <font>
      <b/>
      <sz val="11"/>
      <color indexed="8"/>
      <name val="Calibri"/>
    </font>
    <font>
      <sz val="11"/>
      <color indexed="8"/>
      <name val="Calibri"/>
      <family val="2"/>
      <scheme val="minor"/>
    </font>
    <font>
      <b/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  <scheme val="minor"/>
    </font>
    <font>
      <sz val="11"/>
      <name val="Calibri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sz val="11"/>
      <color rgb="FF000000"/>
      <name val="Calibri"/>
      <family val="2"/>
    </font>
  </fonts>
  <fills count="8">
    <fill>
      <patternFill patternType="none"/>
    </fill>
    <fill>
      <patternFill patternType="gray125"/>
    </fill>
    <fill>
      <patternFill patternType="solid">
        <fgColor indexed="54"/>
      </patternFill>
    </fill>
    <fill>
      <patternFill patternType="solid">
        <fgColor indexed="43"/>
      </patternFill>
    </fill>
    <fill>
      <patternFill patternType="solid">
        <f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</borders>
  <cellStyleXfs count="8">
    <xf numFmtId="0" fontId="0" fillId="0" borderId="0"/>
    <xf numFmtId="0" fontId="3" fillId="0" borderId="2"/>
    <xf numFmtId="0" fontId="3" fillId="0" borderId="2"/>
    <xf numFmtId="166" fontId="3" fillId="0" borderId="2" applyFont="0" applyFill="0" applyBorder="0" applyAlignment="0" applyProtection="0"/>
    <xf numFmtId="43" fontId="8" fillId="0" borderId="2" applyFont="0" applyFill="0" applyBorder="0" applyAlignment="0" applyProtection="0"/>
    <xf numFmtId="0" fontId="3" fillId="0" borderId="2"/>
    <xf numFmtId="0" fontId="3" fillId="0" borderId="2"/>
    <xf numFmtId="0" fontId="8" fillId="0" borderId="2"/>
  </cellStyleXfs>
  <cellXfs count="117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164" fontId="0" fillId="4" borderId="3" xfId="0" applyNumberFormat="1" applyFill="1" applyBorder="1" applyAlignment="1" applyProtection="1">
      <alignment vertical="center"/>
      <protection locked="0"/>
    </xf>
    <xf numFmtId="0" fontId="0" fillId="4" borderId="3" xfId="0" applyFill="1" applyBorder="1" applyAlignment="1" applyProtection="1">
      <alignment vertical="center"/>
      <protection locked="0"/>
    </xf>
    <xf numFmtId="164" fontId="2" fillId="4" borderId="4" xfId="0" applyNumberFormat="1" applyFont="1" applyFill="1" applyBorder="1" applyAlignment="1">
      <alignment horizontal="center" vertical="center"/>
    </xf>
    <xf numFmtId="0" fontId="0" fillId="4" borderId="3" xfId="0" applyFill="1" applyBorder="1" applyAlignment="1" applyProtection="1">
      <alignment vertical="center" wrapText="1"/>
      <protection locked="0"/>
    </xf>
    <xf numFmtId="0" fontId="0" fillId="3" borderId="2" xfId="0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0" fillId="0" borderId="0" xfId="0" applyAlignment="1">
      <alignment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6" fillId="0" borderId="12" xfId="2" applyFont="1" applyFill="1" applyBorder="1" applyAlignment="1" applyProtection="1">
      <alignment vertical="center" wrapText="1"/>
      <protection locked="0"/>
    </xf>
    <xf numFmtId="0" fontId="5" fillId="0" borderId="12" xfId="0" applyFont="1" applyFill="1" applyBorder="1" applyAlignment="1">
      <alignment vertical="center" wrapText="1"/>
    </xf>
    <xf numFmtId="0" fontId="5" fillId="0" borderId="12" xfId="0" applyFont="1" applyFill="1" applyBorder="1" applyAlignment="1" applyProtection="1">
      <alignment vertical="center" wrapText="1"/>
      <protection locked="0"/>
    </xf>
    <xf numFmtId="0" fontId="7" fillId="0" borderId="12" xfId="2" applyFont="1" applyFill="1" applyBorder="1" applyAlignment="1" applyProtection="1">
      <alignment vertical="center" wrapText="1"/>
      <protection locked="0"/>
    </xf>
    <xf numFmtId="0" fontId="5" fillId="4" borderId="12" xfId="0" applyFont="1" applyFill="1" applyBorder="1" applyAlignment="1" applyProtection="1">
      <alignment vertical="center" wrapText="1"/>
      <protection locked="0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3" xfId="0" applyFill="1" applyBorder="1" applyAlignment="1" applyProtection="1">
      <alignment vertical="center" wrapText="1"/>
      <protection locked="0"/>
    </xf>
    <xf numFmtId="164" fontId="0" fillId="0" borderId="3" xfId="0" applyNumberFormat="1" applyFill="1" applyBorder="1" applyAlignment="1" applyProtection="1">
      <alignment vertical="center" wrapText="1"/>
      <protection locked="0"/>
    </xf>
    <xf numFmtId="164" fontId="0" fillId="4" borderId="3" xfId="0" applyNumberFormat="1" applyFill="1" applyBorder="1" applyAlignment="1" applyProtection="1">
      <alignment vertical="center" wrapText="1"/>
      <protection locked="0"/>
    </xf>
    <xf numFmtId="0" fontId="1" fillId="2" borderId="6" xfId="0" applyFont="1" applyFill="1" applyBorder="1" applyAlignment="1">
      <alignment horizontal="center" vertical="center" wrapText="1"/>
    </xf>
    <xf numFmtId="0" fontId="5" fillId="0" borderId="5" xfId="2" applyFont="1" applyFill="1" applyBorder="1" applyAlignment="1" applyProtection="1">
      <alignment horizontal="center" vertical="center" wrapText="1"/>
      <protection locked="0"/>
    </xf>
    <xf numFmtId="0" fontId="5" fillId="0" borderId="5" xfId="1" applyFont="1" applyFill="1" applyBorder="1" applyAlignment="1" applyProtection="1">
      <alignment horizontal="center" vertical="center" wrapText="1"/>
      <protection locked="0"/>
    </xf>
    <xf numFmtId="0" fontId="5" fillId="5" borderId="5" xfId="1" applyFont="1" applyFill="1" applyBorder="1" applyAlignment="1" applyProtection="1">
      <alignment horizontal="center" vertical="center" wrapText="1"/>
      <protection locked="0"/>
    </xf>
    <xf numFmtId="0" fontId="5" fillId="0" borderId="4" xfId="1" applyFont="1" applyFill="1" applyBorder="1" applyAlignment="1" applyProtection="1">
      <alignment horizontal="center" vertical="center" wrapText="1"/>
      <protection locked="0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0" borderId="0" xfId="0"/>
    <xf numFmtId="0" fontId="1" fillId="2" borderId="13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5" fillId="0" borderId="5" xfId="0" applyFont="1" applyFill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4" xfId="6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1" fillId="2" borderId="1" xfId="0" applyFont="1" applyFill="1" applyBorder="1" applyAlignment="1">
      <alignment horizontal="left" vertical="center" wrapText="1"/>
    </xf>
    <xf numFmtId="0" fontId="0" fillId="3" borderId="2" xfId="0" applyFill="1" applyBorder="1" applyAlignment="1">
      <alignment horizontal="left" vertical="center" wrapText="1"/>
    </xf>
    <xf numFmtId="0" fontId="5" fillId="0" borderId="5" xfId="2" applyFont="1" applyFill="1" applyBorder="1" applyAlignment="1" applyProtection="1">
      <alignment horizontal="left" vertical="center" wrapText="1"/>
      <protection locked="0"/>
    </xf>
    <xf numFmtId="0" fontId="5" fillId="0" borderId="5" xfId="1" applyFont="1" applyFill="1" applyBorder="1" applyAlignment="1" applyProtection="1">
      <alignment horizontal="left" vertical="center" wrapText="1"/>
      <protection locked="0"/>
    </xf>
    <xf numFmtId="0" fontId="5" fillId="5" borderId="5" xfId="1" applyFont="1" applyFill="1" applyBorder="1" applyAlignment="1" applyProtection="1">
      <alignment horizontal="left" vertical="center" wrapText="1"/>
      <protection locked="0"/>
    </xf>
    <xf numFmtId="0" fontId="5" fillId="0" borderId="4" xfId="1" applyFont="1" applyFill="1" applyBorder="1" applyAlignment="1" applyProtection="1">
      <alignment horizontal="left" vertical="center" wrapText="1"/>
      <protection locked="0"/>
    </xf>
    <xf numFmtId="0" fontId="0" fillId="0" borderId="5" xfId="1" applyFont="1" applyFill="1" applyBorder="1" applyAlignment="1" applyProtection="1">
      <alignment vertical="center" wrapText="1"/>
      <protection locked="0"/>
    </xf>
    <xf numFmtId="0" fontId="5" fillId="5" borderId="5" xfId="1" applyFont="1" applyFill="1" applyBorder="1" applyAlignment="1" applyProtection="1">
      <alignment vertical="center" wrapText="1"/>
      <protection locked="0"/>
    </xf>
    <xf numFmtId="0" fontId="5" fillId="0" borderId="5" xfId="1" applyFont="1" applyFill="1" applyBorder="1" applyAlignment="1" applyProtection="1">
      <alignment vertical="center" wrapText="1"/>
      <protection locked="0"/>
    </xf>
    <xf numFmtId="0" fontId="5" fillId="0" borderId="5" xfId="0" applyFont="1" applyFill="1" applyBorder="1" applyAlignment="1" applyProtection="1">
      <alignment horizontal="left" vertical="center" wrapText="1"/>
      <protection locked="0"/>
    </xf>
    <xf numFmtId="164" fontId="2" fillId="4" borderId="4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4" fillId="2" borderId="8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left" vertical="center" wrapText="1"/>
    </xf>
    <xf numFmtId="0" fontId="0" fillId="0" borderId="5" xfId="0" applyFont="1" applyFill="1" applyBorder="1" applyAlignment="1" applyProtection="1">
      <alignment horizontal="left" vertical="center" wrapText="1"/>
      <protection locked="0"/>
    </xf>
    <xf numFmtId="0" fontId="0" fillId="0" borderId="5" xfId="0" applyFont="1" applyFill="1" applyBorder="1" applyAlignment="1" applyProtection="1">
      <alignment horizontal="center" vertical="center" wrapText="1"/>
      <protection locked="0"/>
    </xf>
    <xf numFmtId="0" fontId="0" fillId="0" borderId="5" xfId="0" quotePrefix="1" applyFont="1" applyFill="1" applyBorder="1" applyAlignment="1" applyProtection="1">
      <alignment horizontal="center" vertical="center" wrapText="1"/>
      <protection locked="0"/>
    </xf>
    <xf numFmtId="164" fontId="0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Border="1" applyAlignment="1">
      <alignment vertical="center" wrapText="1"/>
    </xf>
    <xf numFmtId="0" fontId="0" fillId="4" borderId="5" xfId="0" applyFont="1" applyFill="1" applyBorder="1" applyAlignment="1" applyProtection="1">
      <alignment horizontal="center" vertical="center" wrapText="1"/>
      <protection locked="0"/>
    </xf>
    <xf numFmtId="0" fontId="0" fillId="4" borderId="5" xfId="0" applyFont="1" applyFill="1" applyBorder="1" applyAlignment="1" applyProtection="1">
      <alignment horizontal="left" vertical="center" wrapText="1"/>
      <protection locked="0"/>
    </xf>
    <xf numFmtId="165" fontId="5" fillId="0" borderId="5" xfId="0" applyNumberFormat="1" applyFont="1" applyFill="1" applyBorder="1" applyAlignment="1" applyProtection="1">
      <alignment vertical="center" wrapText="1"/>
      <protection locked="0"/>
    </xf>
    <xf numFmtId="0" fontId="0" fillId="5" borderId="5" xfId="1" applyFont="1" applyFill="1" applyBorder="1" applyAlignment="1" applyProtection="1">
      <alignment horizontal="center" vertical="center" wrapText="1"/>
      <protection locked="0"/>
    </xf>
    <xf numFmtId="0" fontId="0" fillId="0" borderId="5" xfId="1" applyFont="1" applyFill="1" applyBorder="1" applyAlignment="1" applyProtection="1">
      <alignment horizontal="center" vertical="center" wrapText="1"/>
      <protection locked="0"/>
    </xf>
    <xf numFmtId="0" fontId="0" fillId="4" borderId="5" xfId="0" applyFill="1" applyBorder="1" applyAlignment="1" applyProtection="1">
      <alignment vertical="center" wrapText="1"/>
      <protection locked="0"/>
    </xf>
    <xf numFmtId="0" fontId="6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1" applyNumberFormat="1" applyFont="1" applyFill="1" applyBorder="1" applyAlignment="1" applyProtection="1">
      <alignment horizontal="center" vertical="center" wrapText="1"/>
      <protection locked="0"/>
    </xf>
    <xf numFmtId="164" fontId="0" fillId="0" borderId="5" xfId="0" applyNumberFormat="1" applyFont="1" applyFill="1" applyBorder="1" applyAlignment="1" applyProtection="1">
      <alignment vertical="center" wrapText="1"/>
      <protection locked="0"/>
    </xf>
    <xf numFmtId="1" fontId="0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2" xfId="0" applyFill="1" applyBorder="1" applyAlignment="1" applyProtection="1">
      <alignment vertical="center" wrapText="1"/>
      <protection locked="0"/>
    </xf>
    <xf numFmtId="0" fontId="0" fillId="4" borderId="11" xfId="0" applyFill="1" applyBorder="1" applyAlignment="1" applyProtection="1">
      <alignment vertical="center" wrapText="1"/>
      <protection locked="0"/>
    </xf>
    <xf numFmtId="0" fontId="0" fillId="4" borderId="4" xfId="0" applyFill="1" applyBorder="1" applyAlignment="1" applyProtection="1">
      <alignment vertical="center" wrapText="1"/>
      <protection locked="0"/>
    </xf>
    <xf numFmtId="0" fontId="0" fillId="0" borderId="0" xfId="0" applyAlignment="1">
      <alignment vertical="center" wrapText="1"/>
    </xf>
    <xf numFmtId="0" fontId="5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Fill="1" applyBorder="1" applyAlignment="1" applyProtection="1">
      <alignment horizontal="center" vertical="center" wrapText="1"/>
      <protection locked="0"/>
    </xf>
    <xf numFmtId="164" fontId="5" fillId="0" borderId="5" xfId="0" applyNumberFormat="1" applyFont="1" applyFill="1" applyBorder="1" applyAlignment="1" applyProtection="1">
      <alignment horizontal="center" vertical="center" wrapText="1"/>
      <protection locked="0"/>
    </xf>
    <xf numFmtId="167" fontId="7" fillId="0" borderId="5" xfId="3" applyNumberFormat="1" applyFont="1" applyFill="1" applyBorder="1" applyAlignment="1" applyProtection="1">
      <alignment horizontal="center" vertical="center" wrapText="1"/>
      <protection locked="0"/>
    </xf>
    <xf numFmtId="164" fontId="5" fillId="0" borderId="5" xfId="1" applyNumberFormat="1" applyFont="1" applyFill="1" applyBorder="1" applyAlignment="1" applyProtection="1">
      <alignment horizontal="center" vertical="center" wrapText="1"/>
      <protection locked="0"/>
    </xf>
    <xf numFmtId="0" fontId="5" fillId="0" borderId="5" xfId="2" applyNumberFormat="1" applyFont="1" applyFill="1" applyBorder="1" applyAlignment="1" applyProtection="1">
      <alignment horizontal="center" vertical="center" wrapText="1"/>
      <protection locked="0"/>
    </xf>
    <xf numFmtId="169" fontId="7" fillId="0" borderId="12" xfId="4" applyNumberFormat="1" applyFont="1" applyFill="1" applyBorder="1" applyAlignment="1" applyProtection="1">
      <alignment horizontal="center" vertical="center" wrapText="1"/>
      <protection locked="0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2" borderId="9" xfId="0" applyFont="1" applyFill="1" applyBorder="1" applyAlignment="1">
      <alignment horizontal="center" vertical="center" wrapText="1"/>
    </xf>
    <xf numFmtId="164" fontId="5" fillId="0" borderId="5" xfId="5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0" applyFont="1" applyFill="1" applyBorder="1" applyAlignment="1">
      <alignment vertical="center" wrapText="1"/>
    </xf>
    <xf numFmtId="0" fontId="5" fillId="0" borderId="5" xfId="5" applyFont="1" applyFill="1" applyBorder="1" applyAlignment="1" applyProtection="1">
      <alignment horizontal="center" vertical="center" wrapText="1"/>
      <protection locked="0"/>
    </xf>
    <xf numFmtId="168" fontId="5" fillId="0" borderId="5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5" xfId="1" applyFont="1" applyFill="1" applyBorder="1" applyAlignment="1" applyProtection="1">
      <alignment horizontal="right" vertical="center" wrapText="1"/>
      <protection locked="0"/>
    </xf>
    <xf numFmtId="0" fontId="0" fillId="0" borderId="5" xfId="1" applyFont="1" applyFill="1" applyBorder="1" applyAlignment="1" applyProtection="1">
      <alignment horizontal="left" vertical="center" wrapText="1"/>
      <protection locked="0"/>
    </xf>
    <xf numFmtId="164" fontId="5" fillId="4" borderId="5" xfId="0" applyNumberFormat="1" applyFont="1" applyFill="1" applyBorder="1" applyAlignment="1" applyProtection="1">
      <alignment vertical="center" wrapText="1"/>
      <protection locked="0"/>
    </xf>
    <xf numFmtId="0" fontId="5" fillId="4" borderId="5" xfId="0" applyFont="1" applyFill="1" applyBorder="1" applyAlignment="1" applyProtection="1">
      <alignment horizontal="left" vertical="center" wrapText="1"/>
      <protection locked="0"/>
    </xf>
    <xf numFmtId="0" fontId="5" fillId="4" borderId="5" xfId="0" applyFont="1" applyFill="1" applyBorder="1" applyAlignment="1" applyProtection="1">
      <alignment horizontal="center" vertical="center" wrapText="1"/>
      <protection locked="0"/>
    </xf>
    <xf numFmtId="164" fontId="5" fillId="4" borderId="5" xfId="0" applyNumberFormat="1" applyFont="1" applyFill="1" applyBorder="1" applyAlignment="1" applyProtection="1">
      <alignment horizontal="center" vertical="center" wrapText="1"/>
      <protection locked="0"/>
    </xf>
    <xf numFmtId="0" fontId="5" fillId="5" borderId="5" xfId="5" applyFont="1" applyFill="1" applyBorder="1" applyAlignment="1" applyProtection="1">
      <alignment horizontal="center" vertical="center" wrapText="1"/>
      <protection locked="0"/>
    </xf>
    <xf numFmtId="3" fontId="10" fillId="0" borderId="5" xfId="0" applyNumberFormat="1" applyFont="1" applyFill="1" applyBorder="1" applyAlignment="1">
      <alignment vertical="center" wrapText="1"/>
    </xf>
    <xf numFmtId="169" fontId="7" fillId="0" borderId="2" xfId="4" applyNumberFormat="1" applyFont="1" applyFill="1" applyBorder="1" applyAlignment="1" applyProtection="1">
      <alignment horizontal="center" vertical="center" wrapText="1"/>
      <protection locked="0"/>
    </xf>
    <xf numFmtId="0" fontId="5" fillId="6" borderId="2" xfId="0" applyFont="1" applyFill="1" applyBorder="1" applyAlignment="1" applyProtection="1">
      <alignment vertical="center" wrapText="1"/>
      <protection locked="0"/>
    </xf>
    <xf numFmtId="0" fontId="5" fillId="4" borderId="4" xfId="6" applyFont="1" applyFill="1" applyBorder="1" applyAlignment="1" applyProtection="1">
      <alignment horizontal="left" vertical="center" wrapText="1"/>
      <protection locked="0"/>
    </xf>
    <xf numFmtId="0" fontId="5" fillId="4" borderId="4" xfId="6" applyFont="1" applyFill="1" applyBorder="1" applyAlignment="1" applyProtection="1">
      <alignment horizontal="center" vertical="center" wrapText="1"/>
      <protection locked="0"/>
    </xf>
    <xf numFmtId="0" fontId="5" fillId="5" borderId="4" xfId="6" applyFont="1" applyFill="1" applyBorder="1" applyAlignment="1" applyProtection="1">
      <alignment horizontal="center" vertical="center" wrapText="1"/>
      <protection locked="0"/>
    </xf>
    <xf numFmtId="164" fontId="5" fillId="5" borderId="4" xfId="5" applyNumberFormat="1" applyFont="1" applyFill="1" applyBorder="1" applyAlignment="1" applyProtection="1">
      <alignment horizontal="center" vertical="center" wrapText="1"/>
      <protection locked="0"/>
    </xf>
    <xf numFmtId="0" fontId="5" fillId="0" borderId="4" xfId="2" applyFont="1" applyFill="1" applyBorder="1" applyAlignment="1" applyProtection="1">
      <alignment horizontal="left" vertical="center" wrapText="1"/>
      <protection locked="0"/>
    </xf>
    <xf numFmtId="0" fontId="5" fillId="0" borderId="4" xfId="2" applyFont="1" applyFill="1" applyBorder="1" applyAlignment="1" applyProtection="1">
      <alignment horizontal="center" vertical="center" wrapText="1"/>
      <protection locked="0"/>
    </xf>
    <xf numFmtId="168" fontId="5" fillId="0" borderId="4" xfId="3" applyNumberFormat="1" applyFont="1" applyFill="1" applyBorder="1" applyAlignment="1" applyProtection="1">
      <alignment horizontal="center" vertical="center" wrapText="1"/>
      <protection locked="0"/>
    </xf>
    <xf numFmtId="0" fontId="0" fillId="0" borderId="4" xfId="1" applyFont="1" applyFill="1" applyBorder="1" applyAlignment="1" applyProtection="1">
      <alignment horizontal="center" vertical="center" wrapText="1"/>
      <protection locked="0"/>
    </xf>
    <xf numFmtId="164" fontId="5" fillId="0" borderId="4" xfId="2" applyNumberFormat="1" applyFont="1" applyFill="1" applyBorder="1" applyAlignment="1" applyProtection="1">
      <alignment horizontal="center" vertical="center" wrapText="1"/>
      <protection locked="0"/>
    </xf>
    <xf numFmtId="164" fontId="5" fillId="5" borderId="4" xfId="1" applyNumberFormat="1" applyFont="1" applyFill="1" applyBorder="1" applyAlignment="1" applyProtection="1">
      <alignment horizontal="center" vertical="center" wrapText="1"/>
      <protection locked="0"/>
    </xf>
    <xf numFmtId="164" fontId="5" fillId="4" borderId="4" xfId="6" applyNumberFormat="1" applyFont="1" applyFill="1" applyBorder="1" applyAlignment="1" applyProtection="1">
      <alignment vertical="center" wrapText="1"/>
      <protection locked="0"/>
    </xf>
    <xf numFmtId="0" fontId="5" fillId="0" borderId="4" xfId="6" applyFont="1" applyFill="1" applyBorder="1" applyAlignment="1" applyProtection="1">
      <alignment horizontal="center" vertical="center" wrapText="1"/>
      <protection locked="0"/>
    </xf>
    <xf numFmtId="169" fontId="7" fillId="7" borderId="11" xfId="4" applyNumberFormat="1" applyFont="1" applyFill="1" applyBorder="1" applyAlignment="1" applyProtection="1">
      <alignment horizontal="center" vertical="center" wrapText="1"/>
      <protection locked="0"/>
    </xf>
    <xf numFmtId="0" fontId="7" fillId="0" borderId="5" xfId="2" applyFont="1" applyFill="1" applyBorder="1" applyAlignment="1" applyProtection="1">
      <alignment horizontal="center" vertical="center" wrapText="1"/>
      <protection locked="0"/>
    </xf>
    <xf numFmtId="165" fontId="5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1" fillId="2" borderId="7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wrapText="1"/>
    </xf>
    <xf numFmtId="0" fontId="0" fillId="0" borderId="0" xfId="0" applyFill="1" applyAlignment="1">
      <alignment vertical="center" wrapText="1"/>
    </xf>
    <xf numFmtId="0" fontId="0" fillId="0" borderId="0" xfId="0" applyAlignment="1">
      <alignment vertical="center" wrapText="1"/>
    </xf>
  </cellXfs>
  <cellStyles count="8">
    <cellStyle name="Millares 2" xfId="4" xr:uid="{00000000-0005-0000-0000-000000000000}"/>
    <cellStyle name="Moneda 2" xfId="3" xr:uid="{00000000-0005-0000-0000-000001000000}"/>
    <cellStyle name="Normal" xfId="0" builtinId="0"/>
    <cellStyle name="Normal 2" xfId="7" xr:uid="{00000000-0005-0000-0000-000003000000}"/>
    <cellStyle name="Normal 3" xfId="5" xr:uid="{00000000-0005-0000-0000-000004000000}"/>
    <cellStyle name="Normal 4" xfId="6" xr:uid="{00000000-0005-0000-0000-000005000000}"/>
    <cellStyle name="Normal 5" xfId="1" xr:uid="{00000000-0005-0000-0000-000006000000}"/>
    <cellStyle name="Normal 7" xfId="2" xr:uid="{00000000-0005-0000-0000-000007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109</xdr:colOff>
      <xdr:row>3</xdr:row>
      <xdr:rowOff>43</xdr:rowOff>
    </xdr:to>
    <xdr:pic>
      <xdr:nvPicPr>
        <xdr:cNvPr id="2" name="Picture 1" descr="Picture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0"/>
          <a:ext cx="0" cy="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351057"/>
  <sheetViews>
    <sheetView showGridLines="0" tabSelected="1" zoomScale="90" zoomScaleNormal="90" workbookViewId="0">
      <selection activeCell="D36" sqref="D36"/>
    </sheetView>
  </sheetViews>
  <sheetFormatPr baseColWidth="10" defaultColWidth="9.140625" defaultRowHeight="15" x14ac:dyDescent="0.25"/>
  <cols>
    <col min="1" max="1" width="9.140625" style="8"/>
    <col min="2" max="2" width="21" style="8" customWidth="1"/>
    <col min="3" max="3" width="32" style="8" customWidth="1"/>
    <col min="4" max="4" width="30.140625" style="8" customWidth="1"/>
    <col min="5" max="5" width="24" style="8" customWidth="1"/>
    <col min="6" max="6" width="32" style="8" customWidth="1"/>
    <col min="7" max="7" width="50" style="8" customWidth="1"/>
    <col min="8" max="8" width="60" style="8" customWidth="1"/>
    <col min="9" max="9" width="49" style="8" customWidth="1"/>
    <col min="10" max="10" width="47" style="8" customWidth="1"/>
    <col min="11" max="11" width="25" style="8" customWidth="1"/>
    <col min="12" max="12" width="28" style="8" customWidth="1"/>
    <col min="13" max="13" width="23" style="8" customWidth="1"/>
    <col min="14" max="14" width="37" style="8" customWidth="1"/>
    <col min="15" max="15" width="18" style="8" customWidth="1"/>
    <col min="16" max="16" width="20" style="8" customWidth="1"/>
    <col min="17" max="17" width="43" style="8" customWidth="1"/>
    <col min="18" max="18" width="60" style="8" customWidth="1"/>
    <col min="19" max="19" width="51" style="8" customWidth="1"/>
    <col min="20" max="20" width="78" style="8" customWidth="1"/>
    <col min="21" max="21" width="30" style="8" customWidth="1"/>
    <col min="22" max="22" width="39" style="8" customWidth="1"/>
    <col min="23" max="23" width="42" style="8" customWidth="1"/>
    <col min="24" max="24" width="34" style="8" customWidth="1"/>
    <col min="25" max="25" width="54" style="8" customWidth="1"/>
    <col min="26" max="26" width="38" style="8" customWidth="1"/>
    <col min="27" max="27" width="35" style="8" customWidth="1"/>
    <col min="28" max="28" width="34" style="8" customWidth="1"/>
    <col min="29" max="29" width="36" style="8" customWidth="1"/>
    <col min="30" max="30" width="50" style="8" customWidth="1"/>
    <col min="31" max="31" width="25" style="8" customWidth="1"/>
    <col min="32" max="32" width="39" style="8" customWidth="1"/>
    <col min="33" max="33" width="42" style="8" customWidth="1"/>
    <col min="34" max="34" width="35" style="8" customWidth="1"/>
    <col min="35" max="35" width="54" style="8" customWidth="1"/>
    <col min="36" max="36" width="38" style="8" customWidth="1"/>
    <col min="37" max="37" width="35" style="8" customWidth="1"/>
    <col min="38" max="38" width="38" style="8" customWidth="1"/>
    <col min="39" max="39" width="41" style="8" customWidth="1"/>
    <col min="40" max="40" width="33" style="8" customWidth="1"/>
    <col min="41" max="41" width="53" style="8" customWidth="1"/>
    <col min="42" max="42" width="37" style="8" customWidth="1"/>
    <col min="43" max="43" width="34" style="8" customWidth="1"/>
    <col min="44" max="44" width="24" style="8" customWidth="1"/>
    <col min="45" max="45" width="33" style="8" customWidth="1"/>
    <col min="46" max="46" width="47" style="8" customWidth="1"/>
    <col min="47" max="47" width="15" style="8" customWidth="1"/>
    <col min="48" max="48" width="29" style="8" customWidth="1"/>
    <col min="49" max="49" width="32" style="8" customWidth="1"/>
    <col min="50" max="50" width="27" style="8" customWidth="1"/>
    <col min="51" max="52" width="32" style="8" customWidth="1"/>
    <col min="53" max="53" width="44" style="8" customWidth="1"/>
    <col min="54" max="54" width="38" style="8" customWidth="1"/>
    <col min="55" max="55" width="47" style="8" customWidth="1"/>
    <col min="56" max="56" width="41" style="8" customWidth="1"/>
    <col min="57" max="57" width="19" style="8" customWidth="1"/>
    <col min="58" max="58" width="9.140625" style="8"/>
    <col min="59" max="256" width="8" style="8" hidden="1"/>
    <col min="257" max="16384" width="9.140625" style="8"/>
  </cols>
  <sheetData>
    <row r="1" spans="1:57" x14ac:dyDescent="0.25">
      <c r="B1" s="27" t="s">
        <v>0</v>
      </c>
      <c r="C1" s="27">
        <v>59</v>
      </c>
      <c r="D1" s="30" t="s">
        <v>1</v>
      </c>
      <c r="E1" s="31"/>
      <c r="F1" s="31"/>
    </row>
    <row r="2" spans="1:57" x14ac:dyDescent="0.25">
      <c r="B2" s="27" t="s">
        <v>2</v>
      </c>
      <c r="C2" s="27">
        <v>423</v>
      </c>
      <c r="D2" s="32" t="s">
        <v>3</v>
      </c>
      <c r="E2" s="33"/>
      <c r="F2" s="33"/>
    </row>
    <row r="3" spans="1:57" x14ac:dyDescent="0.25">
      <c r="B3" s="27" t="s">
        <v>4</v>
      </c>
      <c r="C3" s="27">
        <v>1</v>
      </c>
      <c r="D3" s="32"/>
      <c r="E3" s="33"/>
      <c r="F3" s="33"/>
    </row>
    <row r="4" spans="1:57" x14ac:dyDescent="0.25">
      <c r="B4" s="27" t="s">
        <v>5</v>
      </c>
      <c r="C4" s="27">
        <v>66</v>
      </c>
    </row>
    <row r="5" spans="1:57" x14ac:dyDescent="0.25">
      <c r="B5" s="27" t="s">
        <v>6</v>
      </c>
      <c r="C5" s="5">
        <v>43830</v>
      </c>
    </row>
    <row r="6" spans="1:57" x14ac:dyDescent="0.25">
      <c r="B6" s="27" t="s">
        <v>7</v>
      </c>
      <c r="C6" s="27">
        <v>1</v>
      </c>
      <c r="D6" s="27" t="s">
        <v>8</v>
      </c>
    </row>
    <row r="8" spans="1:57" x14ac:dyDescent="0.25">
      <c r="A8" s="27" t="s">
        <v>9</v>
      </c>
      <c r="B8" s="28" t="s">
        <v>10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  <c r="V8" s="34"/>
      <c r="W8" s="34"/>
      <c r="X8" s="34"/>
      <c r="Y8" s="34"/>
      <c r="Z8" s="34"/>
      <c r="AA8" s="34"/>
      <c r="AB8" s="34"/>
      <c r="AC8" s="34"/>
      <c r="AD8" s="34"/>
      <c r="AE8" s="34"/>
      <c r="AF8" s="34"/>
      <c r="AG8" s="34"/>
      <c r="AH8" s="34"/>
      <c r="AI8" s="34"/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</row>
    <row r="9" spans="1:57" x14ac:dyDescent="0.25">
      <c r="C9" s="27">
        <v>2</v>
      </c>
      <c r="D9" s="27">
        <v>3</v>
      </c>
      <c r="E9" s="27">
        <v>4</v>
      </c>
      <c r="F9" s="27">
        <v>8</v>
      </c>
      <c r="G9" s="27">
        <v>9</v>
      </c>
      <c r="H9" s="27">
        <v>10</v>
      </c>
      <c r="I9" s="27">
        <v>11</v>
      </c>
      <c r="J9" s="27">
        <v>12</v>
      </c>
      <c r="K9" s="27">
        <v>16</v>
      </c>
      <c r="L9" s="27">
        <v>20</v>
      </c>
      <c r="M9" s="27">
        <v>24</v>
      </c>
      <c r="N9" s="27">
        <v>28</v>
      </c>
      <c r="O9" s="27">
        <v>32</v>
      </c>
      <c r="P9" s="27">
        <v>35</v>
      </c>
      <c r="Q9" s="27">
        <v>36</v>
      </c>
      <c r="R9" s="27">
        <v>40</v>
      </c>
      <c r="S9" s="27">
        <v>44</v>
      </c>
      <c r="T9" s="27">
        <v>48</v>
      </c>
      <c r="U9" s="27">
        <v>52</v>
      </c>
      <c r="V9" s="27">
        <v>56</v>
      </c>
      <c r="W9" s="27">
        <v>60</v>
      </c>
      <c r="X9" s="27">
        <v>64</v>
      </c>
      <c r="Y9" s="27">
        <v>68</v>
      </c>
      <c r="Z9" s="27">
        <v>72</v>
      </c>
      <c r="AA9" s="27">
        <v>76</v>
      </c>
      <c r="AB9" s="27">
        <v>80</v>
      </c>
      <c r="AC9" s="27">
        <v>84</v>
      </c>
      <c r="AD9" s="27">
        <v>88</v>
      </c>
      <c r="AE9" s="27">
        <v>92</v>
      </c>
      <c r="AF9" s="27">
        <v>96</v>
      </c>
      <c r="AG9" s="27">
        <v>100</v>
      </c>
      <c r="AH9" s="27">
        <v>104</v>
      </c>
      <c r="AI9" s="27">
        <v>108</v>
      </c>
      <c r="AJ9" s="27">
        <v>112</v>
      </c>
      <c r="AK9" s="27">
        <v>116</v>
      </c>
      <c r="AL9" s="27">
        <v>120</v>
      </c>
      <c r="AM9" s="27">
        <v>124</v>
      </c>
      <c r="AN9" s="27">
        <v>128</v>
      </c>
      <c r="AO9" s="27">
        <v>132</v>
      </c>
      <c r="AP9" s="27">
        <v>136</v>
      </c>
      <c r="AQ9" s="27">
        <v>140</v>
      </c>
      <c r="AR9" s="27">
        <v>144</v>
      </c>
      <c r="AS9" s="27">
        <v>148</v>
      </c>
      <c r="AT9" s="27">
        <v>152</v>
      </c>
      <c r="AU9" s="27">
        <v>156</v>
      </c>
      <c r="AV9" s="27">
        <v>160</v>
      </c>
      <c r="AW9" s="27">
        <v>164</v>
      </c>
      <c r="AX9" s="27">
        <v>168</v>
      </c>
      <c r="AY9" s="27">
        <v>172</v>
      </c>
      <c r="AZ9" s="27">
        <v>176</v>
      </c>
      <c r="BA9" s="27">
        <v>180</v>
      </c>
      <c r="BB9" s="27">
        <v>184</v>
      </c>
      <c r="BC9" s="27">
        <v>188</v>
      </c>
      <c r="BD9" s="27">
        <v>192</v>
      </c>
      <c r="BE9" s="27">
        <v>196</v>
      </c>
    </row>
    <row r="10" spans="1:57" x14ac:dyDescent="0.25">
      <c r="C10" s="27" t="s">
        <v>11</v>
      </c>
      <c r="D10" s="27" t="s">
        <v>12</v>
      </c>
      <c r="E10" s="27" t="s">
        <v>13</v>
      </c>
      <c r="F10" s="27" t="s">
        <v>14</v>
      </c>
      <c r="G10" s="27" t="s">
        <v>15</v>
      </c>
      <c r="H10" s="27" t="s">
        <v>16</v>
      </c>
      <c r="I10" s="27" t="s">
        <v>17</v>
      </c>
      <c r="J10" s="27" t="s">
        <v>18</v>
      </c>
      <c r="K10" s="27" t="s">
        <v>19</v>
      </c>
      <c r="L10" s="27" t="s">
        <v>20</v>
      </c>
      <c r="M10" s="27" t="s">
        <v>21</v>
      </c>
      <c r="N10" s="27" t="s">
        <v>22</v>
      </c>
      <c r="O10" s="27" t="s">
        <v>23</v>
      </c>
      <c r="P10" s="27" t="s">
        <v>24</v>
      </c>
      <c r="Q10" s="27" t="s">
        <v>25</v>
      </c>
      <c r="R10" s="27" t="s">
        <v>26</v>
      </c>
      <c r="S10" s="27" t="s">
        <v>27</v>
      </c>
      <c r="T10" s="27" t="s">
        <v>28</v>
      </c>
      <c r="U10" s="27" t="s">
        <v>29</v>
      </c>
      <c r="V10" s="27" t="s">
        <v>30</v>
      </c>
      <c r="W10" s="27" t="s">
        <v>31</v>
      </c>
      <c r="X10" s="27" t="s">
        <v>32</v>
      </c>
      <c r="Y10" s="27" t="s">
        <v>33</v>
      </c>
      <c r="Z10" s="27" t="s">
        <v>34</v>
      </c>
      <c r="AA10" s="27" t="s">
        <v>35</v>
      </c>
      <c r="AB10" s="27" t="s">
        <v>36</v>
      </c>
      <c r="AC10" s="27" t="s">
        <v>37</v>
      </c>
      <c r="AD10" s="27" t="s">
        <v>38</v>
      </c>
      <c r="AE10" s="27" t="s">
        <v>39</v>
      </c>
      <c r="AF10" s="27" t="s">
        <v>40</v>
      </c>
      <c r="AG10" s="27" t="s">
        <v>41</v>
      </c>
      <c r="AH10" s="27" t="s">
        <v>42</v>
      </c>
      <c r="AI10" s="27" t="s">
        <v>43</v>
      </c>
      <c r="AJ10" s="27" t="s">
        <v>44</v>
      </c>
      <c r="AK10" s="27" t="s">
        <v>45</v>
      </c>
      <c r="AL10" s="27" t="s">
        <v>46</v>
      </c>
      <c r="AM10" s="27" t="s">
        <v>47</v>
      </c>
      <c r="AN10" s="27" t="s">
        <v>48</v>
      </c>
      <c r="AO10" s="27" t="s">
        <v>49</v>
      </c>
      <c r="AP10" s="27" t="s">
        <v>50</v>
      </c>
      <c r="AQ10" s="27" t="s">
        <v>51</v>
      </c>
      <c r="AR10" s="27" t="s">
        <v>52</v>
      </c>
      <c r="AS10" s="27" t="s">
        <v>53</v>
      </c>
      <c r="AT10" s="27" t="s">
        <v>54</v>
      </c>
      <c r="AU10" s="27" t="s">
        <v>55</v>
      </c>
      <c r="AV10" s="27" t="s">
        <v>56</v>
      </c>
      <c r="AW10" s="27" t="s">
        <v>57</v>
      </c>
      <c r="AX10" s="27" t="s">
        <v>58</v>
      </c>
      <c r="AY10" s="27" t="s">
        <v>59</v>
      </c>
      <c r="AZ10" s="27" t="s">
        <v>60</v>
      </c>
      <c r="BA10" s="27" t="s">
        <v>61</v>
      </c>
      <c r="BB10" s="27" t="s">
        <v>62</v>
      </c>
      <c r="BC10" s="27" t="s">
        <v>63</v>
      </c>
      <c r="BD10" s="27" t="s">
        <v>64</v>
      </c>
      <c r="BE10" s="27" t="s">
        <v>65</v>
      </c>
    </row>
    <row r="11" spans="1:57" ht="89.25" customHeight="1" x14ac:dyDescent="0.25">
      <c r="A11" s="27">
        <v>1</v>
      </c>
      <c r="B11" s="8" t="s">
        <v>66</v>
      </c>
      <c r="C11" s="4" t="s">
        <v>81</v>
      </c>
      <c r="D11" s="6" t="s">
        <v>362</v>
      </c>
      <c r="E11" s="4" t="s">
        <v>67</v>
      </c>
      <c r="F11" s="3" t="s">
        <v>67</v>
      </c>
      <c r="G11" s="4" t="s">
        <v>67</v>
      </c>
      <c r="H11" s="4"/>
      <c r="I11" s="4" t="s">
        <v>67</v>
      </c>
      <c r="J11" s="4" t="s">
        <v>235</v>
      </c>
      <c r="K11" s="4" t="s">
        <v>67</v>
      </c>
      <c r="L11" s="4" t="s">
        <v>123</v>
      </c>
      <c r="M11" s="4" t="s">
        <v>123</v>
      </c>
      <c r="N11" s="4" t="s">
        <v>67</v>
      </c>
      <c r="O11" s="2" t="s">
        <v>67</v>
      </c>
      <c r="P11" s="4" t="s">
        <v>67</v>
      </c>
      <c r="Q11" s="4"/>
      <c r="R11" s="4" t="s">
        <v>67</v>
      </c>
      <c r="S11" s="4"/>
      <c r="T11" s="4" t="s">
        <v>146</v>
      </c>
      <c r="U11" s="4" t="s">
        <v>109</v>
      </c>
      <c r="V11" s="4" t="s">
        <v>118</v>
      </c>
      <c r="W11" s="4"/>
      <c r="X11" s="4"/>
      <c r="Y11" s="4" t="s">
        <v>146</v>
      </c>
      <c r="Z11" s="4" t="s">
        <v>67</v>
      </c>
      <c r="AA11" s="4" t="s">
        <v>67</v>
      </c>
      <c r="AB11" s="4" t="s">
        <v>67</v>
      </c>
      <c r="AC11" s="4" t="s">
        <v>123</v>
      </c>
      <c r="AD11" s="3" t="s">
        <v>67</v>
      </c>
      <c r="AE11" s="4" t="s">
        <v>109</v>
      </c>
      <c r="AF11" s="4" t="s">
        <v>121</v>
      </c>
      <c r="AG11" s="4"/>
      <c r="AH11" s="4"/>
      <c r="AI11" s="4" t="s">
        <v>146</v>
      </c>
      <c r="AJ11" s="4" t="s">
        <v>67</v>
      </c>
      <c r="AK11" s="4" t="s">
        <v>67</v>
      </c>
      <c r="AL11" s="4" t="s">
        <v>67</v>
      </c>
      <c r="AM11" s="4"/>
      <c r="AN11" s="4"/>
      <c r="AO11" s="4" t="s">
        <v>146</v>
      </c>
      <c r="AP11" s="4" t="s">
        <v>67</v>
      </c>
      <c r="AQ11" s="4" t="s">
        <v>67</v>
      </c>
      <c r="AR11" s="4"/>
      <c r="AS11" s="4" t="s">
        <v>67</v>
      </c>
      <c r="AT11" s="4"/>
      <c r="AU11" s="4" t="s">
        <v>113</v>
      </c>
      <c r="AV11" s="4"/>
      <c r="AW11" s="4"/>
      <c r="AX11" s="3" t="s">
        <v>67</v>
      </c>
      <c r="AY11" s="3" t="s">
        <v>67</v>
      </c>
      <c r="AZ11" s="3" t="s">
        <v>67</v>
      </c>
      <c r="BA11" s="4"/>
      <c r="BB11" s="4"/>
      <c r="BC11" s="4"/>
      <c r="BD11" s="4"/>
      <c r="BE11" s="4" t="s">
        <v>67</v>
      </c>
    </row>
    <row r="12" spans="1:57" x14ac:dyDescent="0.25">
      <c r="A12" s="27">
        <v>-1</v>
      </c>
      <c r="C12" s="2" t="s">
        <v>67</v>
      </c>
      <c r="D12" s="7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  <c r="V12" s="2" t="s">
        <v>67</v>
      </c>
      <c r="W12" s="2" t="s">
        <v>67</v>
      </c>
      <c r="X12" s="2" t="s">
        <v>67</v>
      </c>
      <c r="Y12" s="2" t="s">
        <v>67</v>
      </c>
      <c r="Z12" s="2" t="s">
        <v>67</v>
      </c>
      <c r="AA12" s="2" t="s">
        <v>67</v>
      </c>
      <c r="AB12" s="2" t="s">
        <v>67</v>
      </c>
      <c r="AC12" s="2" t="s">
        <v>67</v>
      </c>
      <c r="AD12" s="2" t="s">
        <v>67</v>
      </c>
      <c r="AE12" s="2" t="s">
        <v>67</v>
      </c>
      <c r="AF12" s="2" t="s">
        <v>67</v>
      </c>
      <c r="AG12" s="2" t="s">
        <v>67</v>
      </c>
      <c r="AH12" s="2" t="s">
        <v>67</v>
      </c>
      <c r="AI12" s="2" t="s">
        <v>67</v>
      </c>
      <c r="AJ12" s="2" t="s">
        <v>67</v>
      </c>
      <c r="AK12" s="2" t="s">
        <v>67</v>
      </c>
      <c r="AL12" s="2" t="s">
        <v>67</v>
      </c>
      <c r="AM12" s="2" t="s">
        <v>67</v>
      </c>
      <c r="AN12" s="2" t="s">
        <v>67</v>
      </c>
      <c r="AO12" s="2" t="s">
        <v>67</v>
      </c>
      <c r="AP12" s="2" t="s">
        <v>67</v>
      </c>
      <c r="AQ12" s="2" t="s">
        <v>67</v>
      </c>
      <c r="AR12" s="2" t="s">
        <v>67</v>
      </c>
      <c r="AS12" s="2" t="s">
        <v>67</v>
      </c>
      <c r="AT12" s="2" t="s">
        <v>67</v>
      </c>
      <c r="AU12" s="2" t="s">
        <v>67</v>
      </c>
      <c r="AV12" s="2" t="s">
        <v>67</v>
      </c>
      <c r="AW12" s="2" t="s">
        <v>67</v>
      </c>
      <c r="AX12" s="2" t="s">
        <v>67</v>
      </c>
      <c r="AY12" s="2" t="s">
        <v>67</v>
      </c>
      <c r="AZ12" s="2" t="s">
        <v>67</v>
      </c>
      <c r="BA12" s="2" t="s">
        <v>67</v>
      </c>
      <c r="BB12" s="2" t="s">
        <v>67</v>
      </c>
      <c r="BC12" s="2" t="s">
        <v>67</v>
      </c>
      <c r="BD12" s="2" t="s">
        <v>67</v>
      </c>
      <c r="BE12" s="2" t="s">
        <v>67</v>
      </c>
    </row>
    <row r="13" spans="1:57" x14ac:dyDescent="0.25">
      <c r="A13" s="27">
        <v>999999</v>
      </c>
      <c r="B13" s="8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4"/>
      <c r="H13" s="4"/>
      <c r="I13" s="4"/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4"/>
      <c r="R13" s="2" t="s">
        <v>67</v>
      </c>
      <c r="S13" s="2" t="s">
        <v>67</v>
      </c>
      <c r="T13" s="2" t="s">
        <v>67</v>
      </c>
      <c r="U13" s="2" t="s">
        <v>67</v>
      </c>
      <c r="V13" s="2" t="s">
        <v>67</v>
      </c>
      <c r="W13" s="2" t="s">
        <v>67</v>
      </c>
      <c r="X13" s="2" t="s">
        <v>67</v>
      </c>
      <c r="Y13" s="2" t="s">
        <v>67</v>
      </c>
      <c r="Z13" s="2" t="s">
        <v>67</v>
      </c>
      <c r="AA13" s="2" t="s">
        <v>67</v>
      </c>
      <c r="AB13" s="2" t="s">
        <v>67</v>
      </c>
      <c r="AC13" s="2" t="s">
        <v>67</v>
      </c>
      <c r="AD13" s="2" t="s">
        <v>67</v>
      </c>
      <c r="AE13" s="2" t="s">
        <v>67</v>
      </c>
      <c r="AF13" s="2" t="s">
        <v>67</v>
      </c>
      <c r="AG13" s="2" t="s">
        <v>67</v>
      </c>
      <c r="AH13" s="2" t="s">
        <v>67</v>
      </c>
      <c r="AI13" s="2" t="s">
        <v>67</v>
      </c>
      <c r="AJ13" s="2" t="s">
        <v>67</v>
      </c>
      <c r="AK13" s="2" t="s">
        <v>67</v>
      </c>
      <c r="AL13" s="2" t="s">
        <v>67</v>
      </c>
      <c r="AM13" s="2" t="s">
        <v>67</v>
      </c>
      <c r="AN13" s="2" t="s">
        <v>67</v>
      </c>
      <c r="AO13" s="2" t="s">
        <v>67</v>
      </c>
      <c r="AP13" s="2" t="s">
        <v>67</v>
      </c>
      <c r="AQ13" s="2" t="s">
        <v>67</v>
      </c>
      <c r="AR13" s="2" t="s">
        <v>67</v>
      </c>
      <c r="AS13" s="2" t="s">
        <v>67</v>
      </c>
      <c r="AU13" s="2" t="s">
        <v>67</v>
      </c>
      <c r="AW13" s="2" t="s">
        <v>67</v>
      </c>
      <c r="AX13" s="2" t="s">
        <v>67</v>
      </c>
      <c r="AY13" s="2" t="s">
        <v>67</v>
      </c>
      <c r="AZ13" s="2" t="s">
        <v>67</v>
      </c>
      <c r="BA13" s="2" t="s">
        <v>67</v>
      </c>
      <c r="BB13" s="2" t="s">
        <v>67</v>
      </c>
      <c r="BC13" s="2" t="s">
        <v>67</v>
      </c>
      <c r="BD13" s="2" t="s">
        <v>67</v>
      </c>
      <c r="BE13" s="2" t="s">
        <v>67</v>
      </c>
    </row>
    <row r="351003" spans="1:13" x14ac:dyDescent="0.25">
      <c r="A351003" s="8" t="s">
        <v>69</v>
      </c>
      <c r="B351003" s="8" t="s">
        <v>70</v>
      </c>
      <c r="C351003" s="8" t="s">
        <v>71</v>
      </c>
      <c r="D351003" s="8" t="s">
        <v>72</v>
      </c>
      <c r="E351003" s="8" t="s">
        <v>73</v>
      </c>
      <c r="F351003" s="8" t="s">
        <v>74</v>
      </c>
      <c r="G351003" s="8" t="s">
        <v>75</v>
      </c>
      <c r="H351003" s="8" t="s">
        <v>76</v>
      </c>
      <c r="I351003" s="8" t="s">
        <v>77</v>
      </c>
      <c r="J351003" s="8" t="s">
        <v>78</v>
      </c>
      <c r="K351003" s="8" t="s">
        <v>75</v>
      </c>
      <c r="L351003" s="8" t="s">
        <v>79</v>
      </c>
      <c r="M351003" s="8" t="s">
        <v>80</v>
      </c>
    </row>
    <row r="351004" spans="1:13" x14ac:dyDescent="0.25">
      <c r="A351004" s="8" t="s">
        <v>81</v>
      </c>
      <c r="B351004" s="8" t="s">
        <v>82</v>
      </c>
      <c r="C351004" s="8" t="s">
        <v>83</v>
      </c>
      <c r="D351004" s="8" t="s">
        <v>84</v>
      </c>
      <c r="E351004" s="8" t="s">
        <v>85</v>
      </c>
      <c r="F351004" s="8" t="s">
        <v>86</v>
      </c>
      <c r="G351004" s="8" t="s">
        <v>87</v>
      </c>
      <c r="H351004" s="8" t="s">
        <v>88</v>
      </c>
      <c r="I351004" s="8" t="s">
        <v>89</v>
      </c>
      <c r="J351004" s="8" t="s">
        <v>90</v>
      </c>
      <c r="K351004" s="8" t="s">
        <v>91</v>
      </c>
      <c r="L351004" s="8" t="s">
        <v>92</v>
      </c>
      <c r="M351004" s="8" t="s">
        <v>93</v>
      </c>
    </row>
    <row r="351005" spans="1:13" x14ac:dyDescent="0.25">
      <c r="B351005" s="8" t="s">
        <v>94</v>
      </c>
      <c r="C351005" s="8" t="s">
        <v>95</v>
      </c>
      <c r="D351005" s="8" t="s">
        <v>96</v>
      </c>
      <c r="E351005" s="8" t="s">
        <v>97</v>
      </c>
      <c r="F351005" s="8" t="s">
        <v>98</v>
      </c>
      <c r="G351005" s="8" t="s">
        <v>99</v>
      </c>
      <c r="H351005" s="8" t="s">
        <v>100</v>
      </c>
      <c r="I351005" s="8" t="s">
        <v>101</v>
      </c>
      <c r="J351005" s="8" t="s">
        <v>102</v>
      </c>
      <c r="K351005" s="8" t="s">
        <v>99</v>
      </c>
      <c r="L351005" s="8" t="s">
        <v>103</v>
      </c>
      <c r="M351005" s="8" t="s">
        <v>104</v>
      </c>
    </row>
    <row r="351006" spans="1:13" x14ac:dyDescent="0.25">
      <c r="B351006" s="8" t="s">
        <v>105</v>
      </c>
      <c r="C351006" s="8" t="s">
        <v>106</v>
      </c>
      <c r="D351006" s="8" t="s">
        <v>107</v>
      </c>
      <c r="E351006" s="8" t="s">
        <v>108</v>
      </c>
      <c r="F351006" s="8" t="s">
        <v>109</v>
      </c>
      <c r="G351006" s="8" t="s">
        <v>110</v>
      </c>
      <c r="H351006" s="8" t="s">
        <v>111</v>
      </c>
      <c r="I351006" s="8" t="s">
        <v>112</v>
      </c>
      <c r="J351006" s="8" t="s">
        <v>109</v>
      </c>
      <c r="K351006" s="8" t="s">
        <v>110</v>
      </c>
      <c r="M351006" s="8" t="s">
        <v>113</v>
      </c>
    </row>
    <row r="351007" spans="1:13" x14ac:dyDescent="0.25">
      <c r="B351007" s="8" t="s">
        <v>114</v>
      </c>
      <c r="C351007" s="8" t="s">
        <v>115</v>
      </c>
      <c r="D351007" s="8" t="s">
        <v>116</v>
      </c>
      <c r="E351007" s="8" t="s">
        <v>117</v>
      </c>
      <c r="G351007" s="8" t="s">
        <v>118</v>
      </c>
      <c r="H351007" s="8" t="s">
        <v>119</v>
      </c>
      <c r="I351007" s="8" t="s">
        <v>120</v>
      </c>
      <c r="K351007" s="8" t="s">
        <v>121</v>
      </c>
    </row>
    <row r="351008" spans="1:13" x14ac:dyDescent="0.25">
      <c r="B351008" s="8" t="s">
        <v>122</v>
      </c>
      <c r="C351008" s="8" t="s">
        <v>123</v>
      </c>
      <c r="D351008" s="8" t="s">
        <v>124</v>
      </c>
      <c r="E351008" s="8" t="s">
        <v>125</v>
      </c>
      <c r="H351008" s="8" t="s">
        <v>126</v>
      </c>
      <c r="I351008" s="8" t="s">
        <v>127</v>
      </c>
    </row>
    <row r="351009" spans="2:9" x14ac:dyDescent="0.25">
      <c r="B351009" s="8" t="s">
        <v>128</v>
      </c>
      <c r="D351009" s="8" t="s">
        <v>129</v>
      </c>
      <c r="E351009" s="8" t="s">
        <v>130</v>
      </c>
      <c r="I351009" s="8" t="s">
        <v>131</v>
      </c>
    </row>
    <row r="351010" spans="2:9" x14ac:dyDescent="0.25">
      <c r="B351010" s="8" t="s">
        <v>132</v>
      </c>
      <c r="D351010" s="8" t="s">
        <v>133</v>
      </c>
      <c r="E351010" s="8" t="s">
        <v>134</v>
      </c>
      <c r="I351010" s="8" t="s">
        <v>135</v>
      </c>
    </row>
    <row r="351011" spans="2:9" x14ac:dyDescent="0.25">
      <c r="B351011" s="8" t="s">
        <v>136</v>
      </c>
      <c r="D351011" s="8" t="s">
        <v>137</v>
      </c>
      <c r="E351011" s="8" t="s">
        <v>138</v>
      </c>
      <c r="I351011" s="8" t="s">
        <v>139</v>
      </c>
    </row>
    <row r="351012" spans="2:9" x14ac:dyDescent="0.25">
      <c r="B351012" s="8" t="s">
        <v>140</v>
      </c>
      <c r="D351012" s="8" t="s">
        <v>141</v>
      </c>
      <c r="E351012" s="8" t="s">
        <v>142</v>
      </c>
      <c r="I351012" s="8" t="s">
        <v>143</v>
      </c>
    </row>
    <row r="351013" spans="2:9" x14ac:dyDescent="0.25">
      <c r="B351013" s="8" t="s">
        <v>144</v>
      </c>
      <c r="D351013" s="8" t="s">
        <v>145</v>
      </c>
      <c r="E351013" s="8" t="s">
        <v>146</v>
      </c>
      <c r="I351013" s="8" t="s">
        <v>147</v>
      </c>
    </row>
    <row r="351014" spans="2:9" x14ac:dyDescent="0.25">
      <c r="B351014" s="8" t="s">
        <v>148</v>
      </c>
      <c r="D351014" s="8" t="s">
        <v>149</v>
      </c>
      <c r="I351014" s="8" t="s">
        <v>150</v>
      </c>
    </row>
    <row r="351015" spans="2:9" x14ac:dyDescent="0.25">
      <c r="B351015" s="8" t="s">
        <v>151</v>
      </c>
      <c r="D351015" s="8" t="s">
        <v>152</v>
      </c>
      <c r="I351015" s="8" t="s">
        <v>153</v>
      </c>
    </row>
    <row r="351016" spans="2:9" x14ac:dyDescent="0.25">
      <c r="B351016" s="8" t="s">
        <v>154</v>
      </c>
      <c r="D351016" s="8" t="s">
        <v>155</v>
      </c>
      <c r="I351016" s="8" t="s">
        <v>156</v>
      </c>
    </row>
    <row r="351017" spans="2:9" x14ac:dyDescent="0.25">
      <c r="B351017" s="8" t="s">
        <v>157</v>
      </c>
      <c r="D351017" s="8" t="s">
        <v>158</v>
      </c>
      <c r="I351017" s="8" t="s">
        <v>159</v>
      </c>
    </row>
    <row r="351018" spans="2:9" x14ac:dyDescent="0.25">
      <c r="B351018" s="8" t="s">
        <v>160</v>
      </c>
      <c r="D351018" s="8" t="s">
        <v>161</v>
      </c>
      <c r="I351018" s="8" t="s">
        <v>162</v>
      </c>
    </row>
    <row r="351019" spans="2:9" x14ac:dyDescent="0.25">
      <c r="B351019" s="8" t="s">
        <v>163</v>
      </c>
      <c r="D351019" s="8" t="s">
        <v>164</v>
      </c>
      <c r="I351019" s="8" t="s">
        <v>165</v>
      </c>
    </row>
    <row r="351020" spans="2:9" x14ac:dyDescent="0.25">
      <c r="B351020" s="8" t="s">
        <v>166</v>
      </c>
      <c r="D351020" s="8" t="s">
        <v>167</v>
      </c>
      <c r="I351020" s="8" t="s">
        <v>168</v>
      </c>
    </row>
    <row r="351021" spans="2:9" x14ac:dyDescent="0.25">
      <c r="B351021" s="8" t="s">
        <v>169</v>
      </c>
      <c r="D351021" s="8" t="s">
        <v>170</v>
      </c>
      <c r="I351021" s="8" t="s">
        <v>171</v>
      </c>
    </row>
    <row r="351022" spans="2:9" x14ac:dyDescent="0.25">
      <c r="B351022" s="8" t="s">
        <v>172</v>
      </c>
      <c r="D351022" s="8" t="s">
        <v>173</v>
      </c>
      <c r="I351022" s="8" t="s">
        <v>174</v>
      </c>
    </row>
    <row r="351023" spans="2:9" x14ac:dyDescent="0.25">
      <c r="B351023" s="8" t="s">
        <v>175</v>
      </c>
      <c r="D351023" s="8" t="s">
        <v>123</v>
      </c>
      <c r="I351023" s="8" t="s">
        <v>176</v>
      </c>
    </row>
    <row r="351024" spans="2:9" x14ac:dyDescent="0.25">
      <c r="B351024" s="8" t="s">
        <v>177</v>
      </c>
      <c r="I351024" s="8" t="s">
        <v>178</v>
      </c>
    </row>
    <row r="351025" spans="2:9" x14ac:dyDescent="0.25">
      <c r="B351025" s="8" t="s">
        <v>179</v>
      </c>
      <c r="I351025" s="8" t="s">
        <v>180</v>
      </c>
    </row>
    <row r="351026" spans="2:9" x14ac:dyDescent="0.25">
      <c r="B351026" s="8" t="s">
        <v>181</v>
      </c>
      <c r="I351026" s="8" t="s">
        <v>182</v>
      </c>
    </row>
    <row r="351027" spans="2:9" x14ac:dyDescent="0.25">
      <c r="B351027" s="8" t="s">
        <v>183</v>
      </c>
      <c r="I351027" s="8" t="s">
        <v>184</v>
      </c>
    </row>
    <row r="351028" spans="2:9" x14ac:dyDescent="0.25">
      <c r="B351028" s="8" t="s">
        <v>185</v>
      </c>
      <c r="I351028" s="8" t="s">
        <v>186</v>
      </c>
    </row>
    <row r="351029" spans="2:9" x14ac:dyDescent="0.25">
      <c r="B351029" s="8" t="s">
        <v>187</v>
      </c>
      <c r="I351029" s="8" t="s">
        <v>188</v>
      </c>
    </row>
    <row r="351030" spans="2:9" x14ac:dyDescent="0.25">
      <c r="B351030" s="8" t="s">
        <v>189</v>
      </c>
      <c r="I351030" s="8" t="s">
        <v>190</v>
      </c>
    </row>
    <row r="351031" spans="2:9" x14ac:dyDescent="0.25">
      <c r="B351031" s="8" t="s">
        <v>191</v>
      </c>
      <c r="I351031" s="8" t="s">
        <v>192</v>
      </c>
    </row>
    <row r="351032" spans="2:9" x14ac:dyDescent="0.25">
      <c r="B351032" s="8" t="s">
        <v>193</v>
      </c>
      <c r="I351032" s="8" t="s">
        <v>194</v>
      </c>
    </row>
    <row r="351033" spans="2:9" x14ac:dyDescent="0.25">
      <c r="B351033" s="8" t="s">
        <v>195</v>
      </c>
      <c r="I351033" s="8" t="s">
        <v>196</v>
      </c>
    </row>
    <row r="351034" spans="2:9" x14ac:dyDescent="0.25">
      <c r="B351034" s="8" t="s">
        <v>197</v>
      </c>
      <c r="I351034" s="8" t="s">
        <v>198</v>
      </c>
    </row>
    <row r="351035" spans="2:9" x14ac:dyDescent="0.25">
      <c r="B351035" s="8" t="s">
        <v>199</v>
      </c>
      <c r="I351035" s="8" t="s">
        <v>200</v>
      </c>
    </row>
    <row r="351036" spans="2:9" x14ac:dyDescent="0.25">
      <c r="B351036" s="8" t="s">
        <v>201</v>
      </c>
      <c r="I351036" s="8" t="s">
        <v>202</v>
      </c>
    </row>
    <row r="351037" spans="2:9" x14ac:dyDescent="0.25">
      <c r="B351037" s="8" t="s">
        <v>203</v>
      </c>
      <c r="I351037" s="8" t="s">
        <v>204</v>
      </c>
    </row>
    <row r="351038" spans="2:9" x14ac:dyDescent="0.25">
      <c r="B351038" s="8" t="s">
        <v>205</v>
      </c>
      <c r="I351038" s="8" t="s">
        <v>206</v>
      </c>
    </row>
    <row r="351039" spans="2:9" x14ac:dyDescent="0.25">
      <c r="B351039" s="8" t="s">
        <v>207</v>
      </c>
      <c r="I351039" s="8" t="s">
        <v>208</v>
      </c>
    </row>
    <row r="351040" spans="2:9" x14ac:dyDescent="0.25">
      <c r="B351040" s="8" t="s">
        <v>209</v>
      </c>
      <c r="I351040" s="8" t="s">
        <v>210</v>
      </c>
    </row>
    <row r="351041" spans="2:9" x14ac:dyDescent="0.25">
      <c r="B351041" s="8" t="s">
        <v>211</v>
      </c>
      <c r="I351041" s="8" t="s">
        <v>212</v>
      </c>
    </row>
    <row r="351042" spans="2:9" x14ac:dyDescent="0.25">
      <c r="B351042" s="8" t="s">
        <v>213</v>
      </c>
      <c r="I351042" s="8" t="s">
        <v>214</v>
      </c>
    </row>
    <row r="351043" spans="2:9" x14ac:dyDescent="0.25">
      <c r="B351043" s="8" t="s">
        <v>215</v>
      </c>
      <c r="I351043" s="8" t="s">
        <v>216</v>
      </c>
    </row>
    <row r="351044" spans="2:9" x14ac:dyDescent="0.25">
      <c r="B351044" s="8" t="s">
        <v>217</v>
      </c>
      <c r="I351044" s="8" t="s">
        <v>218</v>
      </c>
    </row>
    <row r="351045" spans="2:9" x14ac:dyDescent="0.25">
      <c r="B351045" s="8" t="s">
        <v>219</v>
      </c>
      <c r="I351045" s="8" t="s">
        <v>220</v>
      </c>
    </row>
    <row r="351046" spans="2:9" x14ac:dyDescent="0.25">
      <c r="B351046" s="8" t="s">
        <v>221</v>
      </c>
      <c r="I351046" s="8" t="s">
        <v>222</v>
      </c>
    </row>
    <row r="351047" spans="2:9" x14ac:dyDescent="0.25">
      <c r="B351047" s="8" t="s">
        <v>223</v>
      </c>
      <c r="I351047" s="8" t="s">
        <v>224</v>
      </c>
    </row>
    <row r="351048" spans="2:9" x14ac:dyDescent="0.25">
      <c r="B351048" s="8" t="s">
        <v>225</v>
      </c>
      <c r="I351048" s="8" t="s">
        <v>226</v>
      </c>
    </row>
    <row r="351049" spans="2:9" x14ac:dyDescent="0.25">
      <c r="B351049" s="8" t="s">
        <v>227</v>
      </c>
      <c r="I351049" s="8" t="s">
        <v>228</v>
      </c>
    </row>
    <row r="351050" spans="2:9" x14ac:dyDescent="0.25">
      <c r="B351050" s="8" t="s">
        <v>229</v>
      </c>
      <c r="I351050" s="8" t="s">
        <v>230</v>
      </c>
    </row>
    <row r="351051" spans="2:9" x14ac:dyDescent="0.25">
      <c r="B351051" s="8" t="s">
        <v>231</v>
      </c>
      <c r="I351051" s="8" t="s">
        <v>232</v>
      </c>
    </row>
    <row r="351052" spans="2:9" x14ac:dyDescent="0.25">
      <c r="B351052" s="8" t="s">
        <v>233</v>
      </c>
      <c r="I351052" s="8" t="s">
        <v>234</v>
      </c>
    </row>
    <row r="351053" spans="2:9" x14ac:dyDescent="0.25">
      <c r="B351053" s="8" t="s">
        <v>235</v>
      </c>
      <c r="I351053" s="8" t="s">
        <v>236</v>
      </c>
    </row>
    <row r="351054" spans="2:9" x14ac:dyDescent="0.25">
      <c r="I351054" s="8" t="s">
        <v>237</v>
      </c>
    </row>
    <row r="351055" spans="2:9" x14ac:dyDescent="0.25">
      <c r="I351055" s="8" t="s">
        <v>238</v>
      </c>
    </row>
    <row r="351056" spans="2:9" x14ac:dyDescent="0.25">
      <c r="I351056" s="8" t="s">
        <v>239</v>
      </c>
    </row>
    <row r="351057" spans="9:9" x14ac:dyDescent="0.25">
      <c r="I351057" s="8" t="s">
        <v>123</v>
      </c>
    </row>
  </sheetData>
  <sheetProtection algorithmName="SHA-512" hashValue="OZw/7B3SJts0WvskNqdkG/b6dP5Hm/MuT+9hQT6rJwytzLuzJCy4vEKK7zDj3EVZdXQGZCCFhlzyHMeaUp2CWg==" saltValue="gOn1zP2X0Vgdu5qDgI7D+w==" spinCount="100000" sheet="1" objects="1" scenarios="1"/>
  <mergeCells count="3">
    <mergeCell ref="B8:BE8"/>
    <mergeCell ref="D1:F1"/>
    <mergeCell ref="D2:F3"/>
  </mergeCells>
  <dataValidations count="55"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 la Ley 80 y Ley 1150." sqref="C11" xr:uid="{00000000-0002-0000-00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0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l contrato conforme la numeración asignada por la Entidad; coloque comilla simple (apóstrofe) ANTES del número." sqref="E11" xr:uid="{00000000-0002-0000-00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000-000003000000}">
      <formula1>1900/1/1</formula1>
      <formula2>3000/1/1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0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0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000-000006000000}">
      <formula1>0</formula1>
      <formula2>200</formula2>
    </dataValidation>
    <dataValidation type="list" allowBlank="1" showInputMessage="1" showErrorMessage="1" errorTitle="Entrada no válida" error="Por favor seleccione un elemento de la lista" promptTitle="Seleccione un elemento de la lista" prompt=" Seleccione LAS VECES que ha reportado este contrato en el SIRECI." sqref="J11" xr:uid="{00000000-0002-0000-0000-000007000000}">
      <formula1>$B$351002:$B$351053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ntrato. (MÁX 390 CARACTERES)." sqref="K11" xr:uid="{00000000-0002-0000-0000-00000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MODALIDAD  utilizada para este contrato." sqref="L11" xr:uid="{00000000-0002-0000-0000-000009000000}">
      <formula1>$C$351002:$C$351008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M11" xr:uid="{00000000-0002-0000-0000-00000A000000}">
      <formula1>$D$351002:$D$351023</formula1>
    </dataValidation>
    <dataValidation type="textLength" allowBlank="1" showInputMessage="1" showErrorMessage="1" errorTitle="Entrada no válida" error="Escriba un texto  Maximo 390 Caracteres" promptTitle="Cualquier contenido Maximo 390 Caracteres" prompt=" Si en la columna 24 seleccionó OTRO, registre a qué otra clase de contrato se refiere" sqref="N11" xr:uid="{00000000-0002-0000-0000-00000B000000}">
      <formula1>0</formula1>
      <formula2>390</formula2>
    </dataValidation>
    <dataValidation type="textLength" allowBlank="1" showInputMessage="1" showErrorMessage="1" errorTitle="Entrada no válida" error="Escriba un texto  Maximo 8 Caracteres" promptTitle="Cualquier contenido Maximo 8 Caracteres" prompt=" Registre los 8 digitos del código SECOP" sqref="P11" xr:uid="{00000000-0002-0000-0000-00000C000000}">
      <formula1>0</formula1>
      <formula2>8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Q11" xr:uid="{00000000-0002-0000-00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R11" xr:uid="{00000000-0002-0000-0000-00000E000000}">
      <formula1>$A$351002:$A$351004</formula1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S11" xr:uid="{00000000-0002-0000-0000-00000F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T11" xr:uid="{00000000-0002-0000-0000-000010000000}">
      <formula1>$E$351002:$E$351013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U11" xr:uid="{00000000-0002-0000-0000-000011000000}">
      <formula1>$F$351002:$F$351006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V11" xr:uid="{00000000-0002-0000-0000-000012000000}">
      <formula1>$G$351002:$G$351007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W11" xr:uid="{00000000-0002-0000-00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X11" xr:uid="{00000000-0002-0000-00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Y11" xr:uid="{00000000-0002-0000-0000-00001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Z11" xr:uid="{00000000-0002-0000-0000-000016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AA11" xr:uid="{00000000-0002-0000-00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constituída." sqref="AB11" xr:uid="{00000000-0002-0000-0000-000018000000}">
      <formula1>$H$351002:$H$351008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AC11" xr:uid="{00000000-0002-0000-0000-000019000000}">
      <formula1>$I$351002:$I$351057</formula1>
    </dataValidation>
    <dataValidation type="date" allowBlank="1" showInputMessage="1" errorTitle="Entrada no válida" error="Por favor escriba una fecha válida (AAAA/MM/DD)" promptTitle="Ingrese una fecha (AAAA/MM/DD)" prompt=" Registre la fecha de expedición de la ÚLTIMA póliza de garantía. (FORMATO AAAA/MM/DD)." sqref="AD11" xr:uid="{00000000-0002-0000-0000-00001A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AE11" xr:uid="{00000000-0002-0000-0000-00001B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. Si seleccionó SUPERVISOR en la columna 92, seleccione en esta columna 96 la última opción del listado." sqref="AF11" xr:uid="{00000000-0002-0000-0000-00001C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G11" xr:uid="{00000000-0002-0000-0000-00001D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H11" xr:uid="{00000000-0002-0000-0000-00001E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I11" xr:uid="{00000000-0002-0000-0000-00001F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Interventor, SIN PUNTOS NI COMAS." sqref="AJ11" xr:uid="{00000000-0002-0000-0000-000020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AK11" xr:uid="{00000000-0002-0000-0000-00002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. Si seleccionó INTERVENTOR en la columna 92, seleccione en esta columna 120 la última opción del listado." sqref="AL11" xr:uid="{00000000-0002-0000-0000-000022000000}">
      <formula1>$K$351002:$K$351007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." sqref="AM11" xr:uid="{00000000-0002-0000-0000-00002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N11" xr:uid="{00000000-0002-0000-0000-00002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O11" xr:uid="{00000000-0002-0000-0000-000025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Supervisor, SIN PUNTOS NI COMAS." sqref="AP11" xr:uid="{00000000-0002-0000-0000-000026000000}">
      <formula1>0</formula1>
      <formula2>390</formula2>
    </dataValidation>
    <dataValidation type="textLength" allowBlank="1" showInputMessage="1" showErrorMessage="1" errorTitle="Entrada no válida" error="Escriba un texto " promptTitle="Cualquier contenido" prompt=" Registre COMPLETO nombres y apellidos del Supervisor del contrato." sqref="AQ11" xr:uid="{00000000-0002-0000-0000-000027000000}">
      <formula1>0</formula1>
      <formula2>4000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R11" xr:uid="{00000000-0002-0000-0000-000028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S11" xr:uid="{00000000-0002-0000-0000-000029000000}">
      <formula1>$L$351002:$L$351005</formula1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 SI LO HUBO. De lo contrario, registre 0 (cero)." sqref="AT11" xr:uid="{00000000-0002-0000-0000-00002A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U11" xr:uid="{00000000-0002-0000-0000-00002B000000}">
      <formula1>$M$351002:$M$351006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V11" xr:uid="{00000000-0002-0000-0000-00002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W11" xr:uid="{00000000-0002-0000-0000-00002D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X11" xr:uid="{00000000-0002-0000-0000-00002E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Y11" xr:uid="{00000000-0002-0000-0000-00002F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Z11" xr:uid="{00000000-0002-0000-0000-00003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BA11" xr:uid="{00000000-0002-0000-0000-00003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BB11" xr:uid="{00000000-0002-0000-0000-000032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BC11" xr:uid="{00000000-0002-0000-0000-000033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BD11" xr:uid="{00000000-0002-0000-0000-000034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E11" xr:uid="{00000000-0002-0000-0000-000035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sqref="P13 G13:I13" xr:uid="{00000000-0002-0000-0000-000036000000}">
      <formula1>-9223372036854770000</formula1>
      <formula2>9223372036854770000</formula2>
    </dataValidation>
  </dataValidation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V351059"/>
  <sheetViews>
    <sheetView showGridLines="0" zoomScale="90" zoomScaleNormal="90" workbookViewId="0">
      <selection activeCell="M15" sqref="M15"/>
    </sheetView>
  </sheetViews>
  <sheetFormatPr baseColWidth="10" defaultColWidth="9.140625" defaultRowHeight="15" x14ac:dyDescent="0.25"/>
  <cols>
    <col min="1" max="1" width="9.140625" style="9"/>
    <col min="2" max="2" width="21" style="9" customWidth="1"/>
    <col min="3" max="3" width="32" style="9" customWidth="1"/>
    <col min="4" max="4" width="19" style="9" customWidth="1"/>
    <col min="5" max="5" width="24" style="9" customWidth="1"/>
    <col min="6" max="6" width="32" style="9" customWidth="1"/>
    <col min="7" max="7" width="31" style="9" customWidth="1"/>
    <col min="8" max="8" width="35.140625" style="9" customWidth="1"/>
    <col min="9" max="9" width="37.28515625" style="9" customWidth="1"/>
    <col min="10" max="10" width="47" style="9" customWidth="1"/>
    <col min="11" max="11" width="33.5703125" style="9" customWidth="1"/>
    <col min="12" max="12" width="27" style="9" customWidth="1"/>
    <col min="13" max="13" width="57.7109375" style="38" customWidth="1"/>
    <col min="14" max="17" width="30.7109375" style="9" customWidth="1"/>
    <col min="18" max="18" width="30" style="9" customWidth="1"/>
    <col min="19" max="21" width="30.7109375" style="9" customWidth="1"/>
    <col min="22" max="22" width="54" style="38" customWidth="1"/>
    <col min="23" max="23" width="38" style="9" customWidth="1"/>
    <col min="24" max="24" width="35" style="9" customWidth="1"/>
    <col min="25" max="25" width="25" style="9" customWidth="1"/>
    <col min="26" max="26" width="39" style="9" customWidth="1"/>
    <col min="27" max="36" width="30.7109375" style="9" customWidth="1"/>
    <col min="37" max="37" width="34" style="9" customWidth="1"/>
    <col min="38" max="38" width="24" style="9" customWidth="1"/>
    <col min="39" max="39" width="33" style="9" customWidth="1"/>
    <col min="40" max="40" width="30.28515625" style="9" customWidth="1"/>
    <col min="41" max="41" width="24.42578125" style="38" customWidth="1"/>
    <col min="42" max="42" width="29" style="9" customWidth="1"/>
    <col min="43" max="43" width="32" style="9" customWidth="1"/>
    <col min="44" max="44" width="27" style="9" customWidth="1"/>
    <col min="45" max="46" width="32" style="9" customWidth="1"/>
    <col min="47" max="50" width="30.7109375" style="9" customWidth="1"/>
    <col min="51" max="51" width="52.85546875" style="9" customWidth="1"/>
    <col min="52" max="52" width="9.140625" style="9"/>
    <col min="53" max="256" width="8" style="9" hidden="1"/>
    <col min="257" max="16384" width="9.140625" style="9"/>
  </cols>
  <sheetData>
    <row r="1" spans="1:55" x14ac:dyDescent="0.25">
      <c r="B1" s="18" t="s">
        <v>0</v>
      </c>
      <c r="C1" s="18">
        <v>59</v>
      </c>
      <c r="D1" s="32" t="s">
        <v>1</v>
      </c>
      <c r="E1" s="33"/>
      <c r="F1" s="33"/>
    </row>
    <row r="2" spans="1:55" x14ac:dyDescent="0.25">
      <c r="B2" s="18" t="s">
        <v>2</v>
      </c>
      <c r="C2" s="18">
        <v>424</v>
      </c>
      <c r="D2" s="32" t="s">
        <v>240</v>
      </c>
      <c r="E2" s="33"/>
      <c r="F2" s="33"/>
    </row>
    <row r="3" spans="1:55" x14ac:dyDescent="0.25">
      <c r="B3" s="18" t="s">
        <v>4</v>
      </c>
      <c r="C3" s="18">
        <v>1</v>
      </c>
      <c r="D3" s="32"/>
      <c r="E3" s="33"/>
      <c r="F3" s="33"/>
    </row>
    <row r="4" spans="1:55" x14ac:dyDescent="0.25">
      <c r="B4" s="18" t="s">
        <v>5</v>
      </c>
      <c r="C4" s="18">
        <v>66</v>
      </c>
    </row>
    <row r="5" spans="1:55" x14ac:dyDescent="0.25">
      <c r="B5" s="18" t="s">
        <v>6</v>
      </c>
      <c r="C5" s="49">
        <v>43830</v>
      </c>
    </row>
    <row r="6" spans="1:55" x14ac:dyDescent="0.25">
      <c r="B6" s="18" t="s">
        <v>7</v>
      </c>
      <c r="C6" s="18">
        <v>1</v>
      </c>
      <c r="D6" s="18" t="s">
        <v>8</v>
      </c>
    </row>
    <row r="8" spans="1:55" x14ac:dyDescent="0.25">
      <c r="A8" s="18" t="s">
        <v>9</v>
      </c>
      <c r="B8" s="50" t="s">
        <v>241</v>
      </c>
      <c r="C8" s="51"/>
      <c r="D8" s="51"/>
      <c r="E8" s="51"/>
      <c r="F8" s="51"/>
      <c r="G8" s="51"/>
      <c r="H8" s="51"/>
      <c r="I8" s="51"/>
      <c r="J8" s="51"/>
      <c r="K8" s="51"/>
      <c r="L8" s="51"/>
      <c r="M8" s="51"/>
      <c r="N8" s="51"/>
      <c r="O8" s="51"/>
      <c r="P8" s="51"/>
      <c r="Q8" s="51"/>
      <c r="R8" s="51"/>
      <c r="S8" s="51"/>
      <c r="T8" s="51"/>
      <c r="U8" s="51"/>
      <c r="V8" s="51"/>
      <c r="W8" s="51"/>
      <c r="X8" s="51"/>
      <c r="Y8" s="51"/>
      <c r="Z8" s="51"/>
      <c r="AA8" s="51"/>
      <c r="AB8" s="51"/>
      <c r="AC8" s="51"/>
      <c r="AD8" s="51"/>
      <c r="AE8" s="51"/>
      <c r="AF8" s="51"/>
      <c r="AG8" s="51"/>
      <c r="AH8" s="51"/>
      <c r="AI8" s="51"/>
      <c r="AJ8" s="51"/>
      <c r="AK8" s="51"/>
      <c r="AL8" s="51"/>
      <c r="AM8" s="51"/>
      <c r="AN8" s="51"/>
      <c r="AO8" s="51"/>
      <c r="AP8" s="51"/>
      <c r="AQ8" s="51"/>
      <c r="AR8" s="51"/>
      <c r="AS8" s="51"/>
      <c r="AT8" s="51"/>
      <c r="AU8" s="51"/>
      <c r="AV8" s="51"/>
      <c r="AW8" s="51"/>
      <c r="AX8" s="51"/>
      <c r="AY8" s="51"/>
    </row>
    <row r="9" spans="1:55" x14ac:dyDescent="0.25">
      <c r="C9" s="18">
        <v>2</v>
      </c>
      <c r="D9" s="18">
        <v>3</v>
      </c>
      <c r="E9" s="18">
        <v>4</v>
      </c>
      <c r="F9" s="18">
        <v>8</v>
      </c>
      <c r="G9" s="18">
        <v>9</v>
      </c>
      <c r="H9" s="18">
        <v>10</v>
      </c>
      <c r="I9" s="18">
        <v>11</v>
      </c>
      <c r="J9" s="18">
        <v>12</v>
      </c>
      <c r="K9" s="18">
        <v>20</v>
      </c>
      <c r="L9" s="18">
        <v>24</v>
      </c>
      <c r="M9" s="39">
        <v>28</v>
      </c>
      <c r="N9" s="18">
        <v>32</v>
      </c>
      <c r="O9" s="18">
        <v>36</v>
      </c>
      <c r="P9" s="18">
        <v>40</v>
      </c>
      <c r="Q9" s="18">
        <v>44</v>
      </c>
      <c r="R9" s="18">
        <v>48</v>
      </c>
      <c r="S9" s="18">
        <v>52</v>
      </c>
      <c r="T9" s="18">
        <v>56</v>
      </c>
      <c r="U9" s="18">
        <v>60</v>
      </c>
      <c r="V9" s="18">
        <v>64</v>
      </c>
      <c r="W9" s="18">
        <v>68</v>
      </c>
      <c r="X9" s="18">
        <v>72</v>
      </c>
      <c r="Y9" s="18">
        <v>76</v>
      </c>
      <c r="Z9" s="18">
        <v>80</v>
      </c>
      <c r="AA9" s="18">
        <v>84</v>
      </c>
      <c r="AB9" s="18">
        <v>88</v>
      </c>
      <c r="AC9" s="18">
        <v>92</v>
      </c>
      <c r="AD9" s="18">
        <v>96</v>
      </c>
      <c r="AE9" s="18">
        <v>100</v>
      </c>
      <c r="AF9" s="18">
        <v>104</v>
      </c>
      <c r="AG9" s="18">
        <v>108</v>
      </c>
      <c r="AH9" s="18">
        <v>112</v>
      </c>
      <c r="AI9" s="18">
        <v>116</v>
      </c>
      <c r="AJ9" s="18">
        <v>120</v>
      </c>
      <c r="AK9" s="18">
        <v>124</v>
      </c>
      <c r="AL9" s="18">
        <v>128</v>
      </c>
      <c r="AM9" s="18">
        <v>132</v>
      </c>
      <c r="AN9" s="18">
        <v>136</v>
      </c>
      <c r="AO9" s="18">
        <v>140</v>
      </c>
      <c r="AP9" s="18">
        <v>144</v>
      </c>
      <c r="AQ9" s="18">
        <v>148</v>
      </c>
      <c r="AR9" s="18">
        <v>152</v>
      </c>
      <c r="AS9" s="18">
        <v>156</v>
      </c>
      <c r="AT9" s="18">
        <v>160</v>
      </c>
      <c r="AU9" s="18">
        <v>164</v>
      </c>
      <c r="AV9" s="18">
        <v>168</v>
      </c>
      <c r="AW9" s="18">
        <v>172</v>
      </c>
      <c r="AX9" s="18">
        <v>176</v>
      </c>
      <c r="AY9" s="10">
        <v>180</v>
      </c>
      <c r="AZ9" s="17"/>
      <c r="BA9" s="17"/>
    </row>
    <row r="10" spans="1:55" ht="45" x14ac:dyDescent="0.25">
      <c r="A10" s="17"/>
      <c r="B10" s="17"/>
      <c r="C10" s="22" t="s">
        <v>11</v>
      </c>
      <c r="D10" s="22" t="s">
        <v>12</v>
      </c>
      <c r="E10" s="22" t="s">
        <v>13</v>
      </c>
      <c r="F10" s="22" t="s">
        <v>14</v>
      </c>
      <c r="G10" s="22" t="s">
        <v>15</v>
      </c>
      <c r="H10" s="22" t="s">
        <v>16</v>
      </c>
      <c r="I10" s="22" t="s">
        <v>17</v>
      </c>
      <c r="J10" s="22" t="s">
        <v>18</v>
      </c>
      <c r="K10" s="22" t="s">
        <v>21</v>
      </c>
      <c r="L10" s="22" t="s">
        <v>22</v>
      </c>
      <c r="M10" s="22" t="s">
        <v>19</v>
      </c>
      <c r="N10" s="22" t="s">
        <v>25</v>
      </c>
      <c r="O10" s="22" t="s">
        <v>26</v>
      </c>
      <c r="P10" s="22" t="s">
        <v>27</v>
      </c>
      <c r="Q10" s="22" t="s">
        <v>28</v>
      </c>
      <c r="R10" s="22" t="s">
        <v>29</v>
      </c>
      <c r="S10" s="22" t="s">
        <v>30</v>
      </c>
      <c r="T10" s="22" t="s">
        <v>31</v>
      </c>
      <c r="U10" s="22" t="s">
        <v>32</v>
      </c>
      <c r="V10" s="22" t="s">
        <v>33</v>
      </c>
      <c r="W10" s="22" t="s">
        <v>34</v>
      </c>
      <c r="X10" s="22" t="s">
        <v>35</v>
      </c>
      <c r="Y10" s="22" t="s">
        <v>39</v>
      </c>
      <c r="Z10" s="22" t="s">
        <v>40</v>
      </c>
      <c r="AA10" s="22" t="s">
        <v>41</v>
      </c>
      <c r="AB10" s="22" t="s">
        <v>42</v>
      </c>
      <c r="AC10" s="22" t="s">
        <v>43</v>
      </c>
      <c r="AD10" s="22" t="s">
        <v>44</v>
      </c>
      <c r="AE10" s="22" t="s">
        <v>45</v>
      </c>
      <c r="AF10" s="22" t="s">
        <v>46</v>
      </c>
      <c r="AG10" s="22" t="s">
        <v>47</v>
      </c>
      <c r="AH10" s="22" t="s">
        <v>48</v>
      </c>
      <c r="AI10" s="22" t="s">
        <v>49</v>
      </c>
      <c r="AJ10" s="22" t="s">
        <v>50</v>
      </c>
      <c r="AK10" s="22" t="s">
        <v>51</v>
      </c>
      <c r="AL10" s="22" t="s">
        <v>52</v>
      </c>
      <c r="AM10" s="22" t="s">
        <v>53</v>
      </c>
      <c r="AN10" s="22" t="s">
        <v>54</v>
      </c>
      <c r="AO10" s="22" t="s">
        <v>55</v>
      </c>
      <c r="AP10" s="22" t="s">
        <v>56</v>
      </c>
      <c r="AQ10" s="22" t="s">
        <v>57</v>
      </c>
      <c r="AR10" s="22" t="s">
        <v>58</v>
      </c>
      <c r="AS10" s="22" t="s">
        <v>59</v>
      </c>
      <c r="AT10" s="22" t="s">
        <v>60</v>
      </c>
      <c r="AU10" s="22" t="s">
        <v>61</v>
      </c>
      <c r="AV10" s="22" t="s">
        <v>62</v>
      </c>
      <c r="AW10" s="22" t="s">
        <v>63</v>
      </c>
      <c r="AX10" s="22" t="s">
        <v>64</v>
      </c>
      <c r="AY10" s="11" t="s">
        <v>65</v>
      </c>
      <c r="AZ10" s="17"/>
      <c r="BA10" s="17"/>
    </row>
    <row r="11" spans="1:55" s="72" customFormat="1" ht="105" x14ac:dyDescent="0.25">
      <c r="A11" s="52">
        <v>1</v>
      </c>
      <c r="B11" s="53" t="s">
        <v>328</v>
      </c>
      <c r="C11" s="54" t="s">
        <v>69</v>
      </c>
      <c r="D11" s="55"/>
      <c r="E11" s="56" t="s">
        <v>323</v>
      </c>
      <c r="F11" s="57">
        <v>43532</v>
      </c>
      <c r="G11" s="58" t="s">
        <v>329</v>
      </c>
      <c r="H11" s="58">
        <v>52149556</v>
      </c>
      <c r="I11" s="58" t="s">
        <v>330</v>
      </c>
      <c r="J11" s="59" t="s">
        <v>82</v>
      </c>
      <c r="K11" s="60" t="s">
        <v>264</v>
      </c>
      <c r="L11" s="55">
        <v>0</v>
      </c>
      <c r="M11" s="35" t="s">
        <v>337</v>
      </c>
      <c r="N11" s="61">
        <v>4557200</v>
      </c>
      <c r="O11" s="55" t="s">
        <v>81</v>
      </c>
      <c r="P11" s="55"/>
      <c r="Q11" s="55"/>
      <c r="R11" s="62" t="s">
        <v>74</v>
      </c>
      <c r="S11" s="62" t="s">
        <v>99</v>
      </c>
      <c r="T11" s="23">
        <v>79685953</v>
      </c>
      <c r="U11" s="45"/>
      <c r="V11" s="41" t="s">
        <v>146</v>
      </c>
      <c r="W11" s="45"/>
      <c r="X11" s="63" t="s">
        <v>324</v>
      </c>
      <c r="Y11" s="63" t="s">
        <v>90</v>
      </c>
      <c r="Z11" s="45" t="s">
        <v>121</v>
      </c>
      <c r="AA11" s="55"/>
      <c r="AB11" s="55"/>
      <c r="AC11" s="55"/>
      <c r="AD11" s="55"/>
      <c r="AE11" s="55"/>
      <c r="AF11" s="63" t="s">
        <v>99</v>
      </c>
      <c r="AG11" s="64">
        <v>79418747</v>
      </c>
      <c r="AH11" s="64"/>
      <c r="AI11" s="64"/>
      <c r="AJ11" s="64"/>
      <c r="AK11" s="64" t="s">
        <v>331</v>
      </c>
      <c r="AL11" s="63">
        <f>270+22+360</f>
        <v>652</v>
      </c>
      <c r="AM11" s="63" t="s">
        <v>103</v>
      </c>
      <c r="AN11" s="63">
        <v>0</v>
      </c>
      <c r="AO11" s="42" t="s">
        <v>93</v>
      </c>
      <c r="AP11" s="65">
        <v>0</v>
      </c>
      <c r="AQ11" s="63">
        <v>360</v>
      </c>
      <c r="AR11" s="57">
        <v>43532</v>
      </c>
      <c r="AS11" s="66">
        <v>44196</v>
      </c>
      <c r="AT11" s="67"/>
      <c r="AU11" s="55">
        <v>50</v>
      </c>
      <c r="AV11" s="55">
        <v>50</v>
      </c>
      <c r="AW11" s="68">
        <v>100</v>
      </c>
      <c r="AX11" s="68">
        <f>+AW11</f>
        <v>100</v>
      </c>
      <c r="AY11" s="12" t="s">
        <v>332</v>
      </c>
      <c r="AZ11" s="69"/>
      <c r="BA11" s="70"/>
      <c r="BB11" s="71" t="s">
        <v>67</v>
      </c>
    </row>
    <row r="12" spans="1:55" s="72" customFormat="1" ht="60" x14ac:dyDescent="0.25">
      <c r="A12" s="52">
        <v>2</v>
      </c>
      <c r="B12" s="53" t="s">
        <v>320</v>
      </c>
      <c r="C12" s="54" t="s">
        <v>69</v>
      </c>
      <c r="D12" s="55"/>
      <c r="E12" s="56" t="s">
        <v>325</v>
      </c>
      <c r="F12" s="57">
        <v>43556</v>
      </c>
      <c r="G12" s="58" t="s">
        <v>329</v>
      </c>
      <c r="H12" s="58">
        <v>52149556</v>
      </c>
      <c r="I12" s="58" t="s">
        <v>330</v>
      </c>
      <c r="J12" s="59" t="s">
        <v>82</v>
      </c>
      <c r="K12" s="60" t="s">
        <v>264</v>
      </c>
      <c r="L12" s="55">
        <v>0</v>
      </c>
      <c r="M12" s="35" t="s">
        <v>326</v>
      </c>
      <c r="N12" s="73">
        <v>0</v>
      </c>
      <c r="O12" s="55" t="s">
        <v>81</v>
      </c>
      <c r="P12" s="55" t="s">
        <v>67</v>
      </c>
      <c r="Q12" s="55" t="s">
        <v>67</v>
      </c>
      <c r="R12" s="62" t="s">
        <v>74</v>
      </c>
      <c r="S12" s="62" t="s">
        <v>99</v>
      </c>
      <c r="T12" s="23">
        <v>52271446</v>
      </c>
      <c r="U12" s="45"/>
      <c r="V12" s="41" t="s">
        <v>146</v>
      </c>
      <c r="W12" s="45"/>
      <c r="X12" s="63" t="s">
        <v>327</v>
      </c>
      <c r="Y12" s="63" t="s">
        <v>90</v>
      </c>
      <c r="Z12" s="45" t="s">
        <v>121</v>
      </c>
      <c r="AA12" s="55"/>
      <c r="AB12" s="55" t="s">
        <v>67</v>
      </c>
      <c r="AC12" s="55" t="s">
        <v>67</v>
      </c>
      <c r="AD12" s="55" t="s">
        <v>67</v>
      </c>
      <c r="AE12" s="55" t="s">
        <v>67</v>
      </c>
      <c r="AF12" s="63" t="s">
        <v>99</v>
      </c>
      <c r="AG12" s="64">
        <v>79418747</v>
      </c>
      <c r="AH12" s="64"/>
      <c r="AI12" s="64"/>
      <c r="AJ12" s="64"/>
      <c r="AK12" s="64" t="s">
        <v>331</v>
      </c>
      <c r="AL12" s="63">
        <f>240+360</f>
        <v>600</v>
      </c>
      <c r="AM12" s="63" t="s">
        <v>103</v>
      </c>
      <c r="AN12" s="63">
        <v>0</v>
      </c>
      <c r="AO12" s="42" t="s">
        <v>93</v>
      </c>
      <c r="AP12" s="65">
        <v>0</v>
      </c>
      <c r="AQ12" s="63">
        <v>360</v>
      </c>
      <c r="AR12" s="57">
        <v>43556</v>
      </c>
      <c r="AS12" s="66">
        <v>44196</v>
      </c>
      <c r="AT12" s="67" t="s">
        <v>67</v>
      </c>
      <c r="AU12" s="55">
        <v>30</v>
      </c>
      <c r="AV12" s="55">
        <v>30</v>
      </c>
      <c r="AW12" s="68">
        <v>0</v>
      </c>
      <c r="AX12" s="68">
        <f t="shared" ref="AX12:AX17" si="0">+AW12</f>
        <v>0</v>
      </c>
      <c r="AY12" s="12" t="s">
        <v>333</v>
      </c>
      <c r="AZ12" s="69"/>
      <c r="BA12" s="70"/>
      <c r="BB12" s="71"/>
    </row>
    <row r="13" spans="1:55" s="82" customFormat="1" ht="99" customHeight="1" x14ac:dyDescent="0.25">
      <c r="A13" s="52">
        <v>3</v>
      </c>
      <c r="B13" s="53" t="s">
        <v>321</v>
      </c>
      <c r="C13" s="54" t="s">
        <v>69</v>
      </c>
      <c r="D13" s="74"/>
      <c r="E13" s="74" t="s">
        <v>334</v>
      </c>
      <c r="F13" s="75">
        <v>42534</v>
      </c>
      <c r="G13" s="58" t="s">
        <v>329</v>
      </c>
      <c r="H13" s="58">
        <v>52149556</v>
      </c>
      <c r="I13" s="58" t="s">
        <v>330</v>
      </c>
      <c r="J13" s="23" t="s">
        <v>151</v>
      </c>
      <c r="K13" s="48" t="s">
        <v>264</v>
      </c>
      <c r="L13" s="74">
        <v>0</v>
      </c>
      <c r="M13" s="35" t="s">
        <v>335</v>
      </c>
      <c r="N13" s="73">
        <v>0</v>
      </c>
      <c r="O13" s="24" t="s">
        <v>81</v>
      </c>
      <c r="P13" s="24"/>
      <c r="Q13" s="24"/>
      <c r="R13" s="24" t="s">
        <v>86</v>
      </c>
      <c r="S13" s="24" t="s">
        <v>75</v>
      </c>
      <c r="T13" s="24"/>
      <c r="U13" s="24">
        <v>900674427</v>
      </c>
      <c r="V13" s="42" t="s">
        <v>138</v>
      </c>
      <c r="W13" s="24"/>
      <c r="X13" s="24" t="s">
        <v>336</v>
      </c>
      <c r="Y13" s="24" t="s">
        <v>90</v>
      </c>
      <c r="Z13" s="24" t="s">
        <v>121</v>
      </c>
      <c r="AA13" s="24"/>
      <c r="AB13" s="24"/>
      <c r="AC13" s="24"/>
      <c r="AD13" s="24"/>
      <c r="AE13" s="24"/>
      <c r="AF13" s="63" t="s">
        <v>99</v>
      </c>
      <c r="AG13" s="64">
        <v>79418747</v>
      </c>
      <c r="AH13" s="64"/>
      <c r="AI13" s="64"/>
      <c r="AJ13" s="64"/>
      <c r="AK13" s="64" t="s">
        <v>331</v>
      </c>
      <c r="AL13" s="24">
        <f>197+1080+360</f>
        <v>1637</v>
      </c>
      <c r="AM13" s="24" t="s">
        <v>103</v>
      </c>
      <c r="AN13" s="24">
        <v>0</v>
      </c>
      <c r="AO13" s="42" t="s">
        <v>93</v>
      </c>
      <c r="AP13" s="76">
        <v>0</v>
      </c>
      <c r="AQ13" s="24">
        <f>360+360+360+360</f>
        <v>1440</v>
      </c>
      <c r="AR13" s="77">
        <v>42534</v>
      </c>
      <c r="AS13" s="77">
        <v>44196</v>
      </c>
      <c r="AT13" s="74"/>
      <c r="AU13" s="78">
        <v>0</v>
      </c>
      <c r="AV13" s="78">
        <v>0</v>
      </c>
      <c r="AW13" s="79">
        <v>100</v>
      </c>
      <c r="AX13" s="68">
        <f t="shared" si="0"/>
        <v>100</v>
      </c>
      <c r="AY13" s="13" t="s">
        <v>338</v>
      </c>
      <c r="AZ13" s="80"/>
      <c r="BA13" s="81"/>
    </row>
    <row r="14" spans="1:55" s="82" customFormat="1" ht="107.1" customHeight="1" x14ac:dyDescent="0.25">
      <c r="A14" s="83">
        <v>4</v>
      </c>
      <c r="B14" s="53" t="s">
        <v>322</v>
      </c>
      <c r="C14" s="54" t="s">
        <v>69</v>
      </c>
      <c r="D14" s="74"/>
      <c r="E14" s="74" t="s">
        <v>339</v>
      </c>
      <c r="F14" s="84">
        <v>42770</v>
      </c>
      <c r="G14" s="85" t="s">
        <v>342</v>
      </c>
      <c r="H14" s="85">
        <v>52867653</v>
      </c>
      <c r="I14" s="85" t="s">
        <v>343</v>
      </c>
      <c r="J14" s="86" t="s">
        <v>140</v>
      </c>
      <c r="K14" s="48" t="s">
        <v>264</v>
      </c>
      <c r="L14" s="74">
        <v>0</v>
      </c>
      <c r="M14" s="36" t="s">
        <v>340</v>
      </c>
      <c r="N14" s="87">
        <v>30383331</v>
      </c>
      <c r="O14" s="24" t="s">
        <v>81</v>
      </c>
      <c r="P14" s="24"/>
      <c r="Q14" s="24"/>
      <c r="R14" s="23" t="s">
        <v>74</v>
      </c>
      <c r="S14" s="23" t="s">
        <v>99</v>
      </c>
      <c r="T14" s="23">
        <v>98400800</v>
      </c>
      <c r="U14" s="23"/>
      <c r="V14" s="41" t="s">
        <v>146</v>
      </c>
      <c r="W14" s="23" t="s">
        <v>67</v>
      </c>
      <c r="X14" s="23" t="s">
        <v>341</v>
      </c>
      <c r="Y14" s="23" t="s">
        <v>90</v>
      </c>
      <c r="Z14" s="23" t="s">
        <v>121</v>
      </c>
      <c r="AA14" s="23"/>
      <c r="AB14" s="23"/>
      <c r="AC14" s="23" t="s">
        <v>67</v>
      </c>
      <c r="AD14" s="23" t="s">
        <v>67</v>
      </c>
      <c r="AE14" s="23" t="s">
        <v>67</v>
      </c>
      <c r="AF14" s="63" t="s">
        <v>99</v>
      </c>
      <c r="AG14" s="88">
        <v>93123689</v>
      </c>
      <c r="AH14" s="23"/>
      <c r="AI14" s="23"/>
      <c r="AJ14" s="23" t="s">
        <v>67</v>
      </c>
      <c r="AK14" s="89" t="s">
        <v>344</v>
      </c>
      <c r="AL14" s="24">
        <f>326+360+360+180</f>
        <v>1226</v>
      </c>
      <c r="AM14" s="24" t="s">
        <v>103</v>
      </c>
      <c r="AN14" s="24">
        <v>0</v>
      </c>
      <c r="AO14" s="48" t="s">
        <v>104</v>
      </c>
      <c r="AP14" s="76">
        <f>35600000+34371840+17800002</f>
        <v>87771842</v>
      </c>
      <c r="AQ14" s="24">
        <f>360+360+180</f>
        <v>900</v>
      </c>
      <c r="AR14" s="77">
        <v>42770</v>
      </c>
      <c r="AS14" s="77">
        <v>44012</v>
      </c>
      <c r="AT14" s="90"/>
      <c r="AU14" s="74">
        <v>100</v>
      </c>
      <c r="AV14" s="74">
        <v>100</v>
      </c>
      <c r="AW14" s="79">
        <v>100</v>
      </c>
      <c r="AX14" s="68">
        <f t="shared" si="0"/>
        <v>100</v>
      </c>
      <c r="AY14" s="14" t="s">
        <v>345</v>
      </c>
      <c r="AZ14" s="80"/>
      <c r="BA14" s="81"/>
    </row>
    <row r="15" spans="1:55" s="82" customFormat="1" ht="207.95" customHeight="1" x14ac:dyDescent="0.25">
      <c r="A15" s="83">
        <v>5</v>
      </c>
      <c r="B15" s="53" t="s">
        <v>353</v>
      </c>
      <c r="C15" s="91" t="s">
        <v>69</v>
      </c>
      <c r="D15" s="92"/>
      <c r="E15" s="92" t="s">
        <v>347</v>
      </c>
      <c r="F15" s="93">
        <v>43042</v>
      </c>
      <c r="G15" s="58" t="s">
        <v>329</v>
      </c>
      <c r="H15" s="58">
        <v>52149556</v>
      </c>
      <c r="I15" s="58" t="s">
        <v>330</v>
      </c>
      <c r="J15" s="94" t="s">
        <v>122</v>
      </c>
      <c r="K15" s="91" t="s">
        <v>243</v>
      </c>
      <c r="L15" s="92">
        <v>0</v>
      </c>
      <c r="M15" s="36" t="s">
        <v>348</v>
      </c>
      <c r="N15" s="95">
        <v>21816218</v>
      </c>
      <c r="O15" s="92" t="s">
        <v>81</v>
      </c>
      <c r="P15" s="92"/>
      <c r="Q15" s="92"/>
      <c r="R15" s="25" t="s">
        <v>86</v>
      </c>
      <c r="S15" s="25" t="s">
        <v>75</v>
      </c>
      <c r="T15" s="92"/>
      <c r="U15" s="25">
        <v>860024423</v>
      </c>
      <c r="V15" s="43" t="s">
        <v>130</v>
      </c>
      <c r="W15" s="46"/>
      <c r="X15" s="25" t="s">
        <v>349</v>
      </c>
      <c r="Y15" s="25" t="s">
        <v>90</v>
      </c>
      <c r="Z15" s="46" t="s">
        <v>121</v>
      </c>
      <c r="AA15" s="92"/>
      <c r="AB15" s="92"/>
      <c r="AC15" s="92"/>
      <c r="AD15" s="92"/>
      <c r="AE15" s="92"/>
      <c r="AF15" s="63" t="s">
        <v>99</v>
      </c>
      <c r="AG15" s="88">
        <v>13503540</v>
      </c>
      <c r="AH15" s="45"/>
      <c r="AI15" s="45"/>
      <c r="AJ15" s="45"/>
      <c r="AK15" s="89" t="s">
        <v>354</v>
      </c>
      <c r="AL15" s="24">
        <f>57+360+360+360</f>
        <v>1137</v>
      </c>
      <c r="AM15" s="25" t="s">
        <v>103</v>
      </c>
      <c r="AN15" s="25">
        <v>0</v>
      </c>
      <c r="AO15" s="42" t="s">
        <v>104</v>
      </c>
      <c r="AP15" s="76">
        <f>148596570+188347434</f>
        <v>336944004</v>
      </c>
      <c r="AQ15" s="25">
        <f>360+360+360</f>
        <v>1080</v>
      </c>
      <c r="AR15" s="93">
        <v>43042</v>
      </c>
      <c r="AS15" s="77">
        <v>44196</v>
      </c>
      <c r="AT15" s="90"/>
      <c r="AU15" s="74">
        <v>100</v>
      </c>
      <c r="AV15" s="74">
        <v>100</v>
      </c>
      <c r="AW15" s="79">
        <v>100</v>
      </c>
      <c r="AX15" s="68">
        <f t="shared" si="0"/>
        <v>100</v>
      </c>
      <c r="AY15" s="15" t="s">
        <v>356</v>
      </c>
      <c r="AZ15" s="96"/>
      <c r="BA15" s="96"/>
      <c r="BB15" s="97"/>
    </row>
    <row r="16" spans="1:55" s="82" customFormat="1" ht="111.6" customHeight="1" x14ac:dyDescent="0.25">
      <c r="A16" s="83">
        <v>6</v>
      </c>
      <c r="B16" s="53" t="s">
        <v>346</v>
      </c>
      <c r="C16" s="98" t="s">
        <v>69</v>
      </c>
      <c r="D16" s="99"/>
      <c r="E16" s="100" t="s">
        <v>357</v>
      </c>
      <c r="F16" s="101">
        <v>43090</v>
      </c>
      <c r="G16" s="85" t="s">
        <v>342</v>
      </c>
      <c r="H16" s="85">
        <v>52867653</v>
      </c>
      <c r="I16" s="85" t="s">
        <v>343</v>
      </c>
      <c r="J16" s="94" t="s">
        <v>128</v>
      </c>
      <c r="K16" s="102" t="s">
        <v>264</v>
      </c>
      <c r="L16" s="103">
        <v>0</v>
      </c>
      <c r="M16" s="37" t="s">
        <v>358</v>
      </c>
      <c r="N16" s="104">
        <v>136231000</v>
      </c>
      <c r="O16" s="26" t="s">
        <v>81</v>
      </c>
      <c r="P16" s="26"/>
      <c r="Q16" s="26"/>
      <c r="R16" s="26" t="s">
        <v>86</v>
      </c>
      <c r="S16" s="26" t="s">
        <v>75</v>
      </c>
      <c r="T16" s="26"/>
      <c r="U16" s="26">
        <v>900617924</v>
      </c>
      <c r="V16" s="44" t="s">
        <v>117</v>
      </c>
      <c r="W16" s="26"/>
      <c r="X16" s="26" t="s">
        <v>359</v>
      </c>
      <c r="Y16" s="26" t="s">
        <v>90</v>
      </c>
      <c r="Z16" s="26" t="s">
        <v>121</v>
      </c>
      <c r="AA16" s="26"/>
      <c r="AB16" s="26"/>
      <c r="AC16" s="26"/>
      <c r="AD16" s="26"/>
      <c r="AE16" s="26"/>
      <c r="AF16" s="105" t="s">
        <v>99</v>
      </c>
      <c r="AG16" s="88">
        <v>93123689</v>
      </c>
      <c r="AH16" s="23"/>
      <c r="AI16" s="23"/>
      <c r="AJ16" s="23" t="s">
        <v>67</v>
      </c>
      <c r="AK16" s="89" t="s">
        <v>344</v>
      </c>
      <c r="AL16" s="24">
        <f>360+360+360</f>
        <v>1080</v>
      </c>
      <c r="AM16" s="103" t="s">
        <v>103</v>
      </c>
      <c r="AN16" s="103">
        <v>0</v>
      </c>
      <c r="AO16" s="44" t="s">
        <v>104</v>
      </c>
      <c r="AP16" s="76">
        <f>141000000+141000006</f>
        <v>282000006</v>
      </c>
      <c r="AQ16" s="103">
        <f>360+360</f>
        <v>720</v>
      </c>
      <c r="AR16" s="106">
        <v>43101</v>
      </c>
      <c r="AS16" s="107">
        <v>44196</v>
      </c>
      <c r="AT16" s="108"/>
      <c r="AU16" s="109">
        <v>100</v>
      </c>
      <c r="AV16" s="109">
        <v>100</v>
      </c>
      <c r="AW16" s="79">
        <v>100</v>
      </c>
      <c r="AX16" s="68">
        <f t="shared" si="0"/>
        <v>100</v>
      </c>
      <c r="AY16" s="16" t="s">
        <v>360</v>
      </c>
      <c r="AZ16" s="96"/>
      <c r="BA16" s="110"/>
      <c r="BB16" s="111"/>
      <c r="BC16" s="96"/>
    </row>
    <row r="17" spans="1:54" s="82" customFormat="1" ht="129.6" customHeight="1" x14ac:dyDescent="0.25">
      <c r="A17" s="83">
        <v>7</v>
      </c>
      <c r="B17" s="53" t="s">
        <v>350</v>
      </c>
      <c r="C17" s="48" t="s">
        <v>69</v>
      </c>
      <c r="D17" s="74"/>
      <c r="E17" s="74" t="s">
        <v>351</v>
      </c>
      <c r="F17" s="93">
        <v>43153</v>
      </c>
      <c r="G17" s="58" t="s">
        <v>329</v>
      </c>
      <c r="H17" s="58">
        <v>52149556</v>
      </c>
      <c r="I17" s="58" t="s">
        <v>330</v>
      </c>
      <c r="J17" s="92" t="s">
        <v>114</v>
      </c>
      <c r="K17" s="48" t="s">
        <v>243</v>
      </c>
      <c r="L17" s="74">
        <v>0</v>
      </c>
      <c r="M17" s="36" t="s">
        <v>352</v>
      </c>
      <c r="N17" s="112">
        <f>21458036*12</f>
        <v>257496432</v>
      </c>
      <c r="O17" s="74" t="s">
        <v>81</v>
      </c>
      <c r="P17" s="74"/>
      <c r="Q17" s="74"/>
      <c r="R17" s="24" t="s">
        <v>86</v>
      </c>
      <c r="S17" s="24" t="s">
        <v>75</v>
      </c>
      <c r="T17" s="74"/>
      <c r="U17" s="24">
        <v>860024423</v>
      </c>
      <c r="V17" s="42" t="s">
        <v>130</v>
      </c>
      <c r="W17" s="47"/>
      <c r="X17" s="24" t="s">
        <v>349</v>
      </c>
      <c r="Y17" s="24" t="s">
        <v>90</v>
      </c>
      <c r="Z17" s="47" t="s">
        <v>121</v>
      </c>
      <c r="AA17" s="74"/>
      <c r="AB17" s="74"/>
      <c r="AC17" s="74"/>
      <c r="AD17" s="74"/>
      <c r="AE17" s="74"/>
      <c r="AF17" s="63" t="s">
        <v>99</v>
      </c>
      <c r="AG17" s="88">
        <v>13503540</v>
      </c>
      <c r="AH17" s="45"/>
      <c r="AI17" s="45"/>
      <c r="AJ17" s="45"/>
      <c r="AK17" s="89" t="s">
        <v>354</v>
      </c>
      <c r="AL17" s="24">
        <f>338+360+360</f>
        <v>1058</v>
      </c>
      <c r="AM17" s="24" t="s">
        <v>103</v>
      </c>
      <c r="AN17" s="24">
        <v>0</v>
      </c>
      <c r="AO17" s="42" t="s">
        <v>104</v>
      </c>
      <c r="AP17" s="76">
        <v>303783103</v>
      </c>
      <c r="AQ17" s="24">
        <f>360+360</f>
        <v>720</v>
      </c>
      <c r="AR17" s="93">
        <v>43153</v>
      </c>
      <c r="AS17" s="77">
        <v>44196</v>
      </c>
      <c r="AT17" s="90"/>
      <c r="AU17" s="74">
        <v>100</v>
      </c>
      <c r="AV17" s="74">
        <v>100</v>
      </c>
      <c r="AW17" s="79">
        <v>100</v>
      </c>
      <c r="AX17" s="68">
        <f t="shared" si="0"/>
        <v>100</v>
      </c>
      <c r="AY17" s="16" t="s">
        <v>355</v>
      </c>
      <c r="AZ17" s="96"/>
      <c r="BA17" s="96"/>
      <c r="BB17" s="97"/>
    </row>
    <row r="18" spans="1:54" ht="15.75" thickBot="1" x14ac:dyDescent="0.3">
      <c r="A18" s="113">
        <v>-1</v>
      </c>
      <c r="B18" s="17"/>
      <c r="C18" s="7" t="s">
        <v>67</v>
      </c>
      <c r="D18" s="7" t="s">
        <v>67</v>
      </c>
      <c r="E18" s="7" t="s">
        <v>67</v>
      </c>
      <c r="F18" s="7" t="s">
        <v>67</v>
      </c>
      <c r="G18" s="7" t="s">
        <v>67</v>
      </c>
      <c r="H18" s="7" t="s">
        <v>67</v>
      </c>
      <c r="I18" s="7" t="s">
        <v>67</v>
      </c>
      <c r="J18" s="7" t="s">
        <v>67</v>
      </c>
      <c r="K18" s="7" t="s">
        <v>67</v>
      </c>
      <c r="L18" s="7" t="s">
        <v>67</v>
      </c>
      <c r="M18" s="40" t="s">
        <v>67</v>
      </c>
      <c r="N18" s="7" t="s">
        <v>67</v>
      </c>
      <c r="O18" s="7" t="s">
        <v>67</v>
      </c>
      <c r="P18" s="7" t="s">
        <v>67</v>
      </c>
      <c r="Q18" s="7" t="s">
        <v>67</v>
      </c>
      <c r="R18" s="7" t="s">
        <v>67</v>
      </c>
      <c r="S18" s="7" t="s">
        <v>67</v>
      </c>
      <c r="T18" s="7" t="s">
        <v>67</v>
      </c>
      <c r="U18" s="7" t="s">
        <v>67</v>
      </c>
      <c r="V18" s="40" t="s">
        <v>67</v>
      </c>
      <c r="W18" s="7" t="s">
        <v>67</v>
      </c>
      <c r="X18" s="7" t="s">
        <v>67</v>
      </c>
      <c r="Y18" s="7" t="s">
        <v>67</v>
      </c>
      <c r="Z18" s="7" t="s">
        <v>67</v>
      </c>
      <c r="AA18" s="7" t="s">
        <v>67</v>
      </c>
      <c r="AB18" s="7" t="s">
        <v>67</v>
      </c>
      <c r="AC18" s="7" t="s">
        <v>67</v>
      </c>
      <c r="AD18" s="7" t="s">
        <v>67</v>
      </c>
      <c r="AE18" s="7" t="s">
        <v>67</v>
      </c>
      <c r="AF18" s="7" t="s">
        <v>67</v>
      </c>
      <c r="AG18" s="7" t="s">
        <v>67</v>
      </c>
      <c r="AH18" s="7" t="s">
        <v>67</v>
      </c>
      <c r="AI18" s="7" t="s">
        <v>67</v>
      </c>
      <c r="AJ18" s="7" t="s">
        <v>67</v>
      </c>
      <c r="AK18" s="7" t="s">
        <v>67</v>
      </c>
      <c r="AL18" s="7" t="s">
        <v>67</v>
      </c>
      <c r="AM18" s="7" t="s">
        <v>67</v>
      </c>
      <c r="AN18" s="7" t="s">
        <v>67</v>
      </c>
      <c r="AO18" s="40" t="s">
        <v>67</v>
      </c>
      <c r="AP18" s="7" t="s">
        <v>67</v>
      </c>
      <c r="AQ18" s="7" t="s">
        <v>67</v>
      </c>
      <c r="AR18" s="7" t="s">
        <v>67</v>
      </c>
      <c r="AS18" s="7" t="s">
        <v>67</v>
      </c>
      <c r="AT18" s="7" t="s">
        <v>67</v>
      </c>
      <c r="AU18" s="7" t="s">
        <v>67</v>
      </c>
      <c r="AV18" s="7" t="s">
        <v>67</v>
      </c>
      <c r="AW18" s="7" t="s">
        <v>67</v>
      </c>
      <c r="AX18" s="7" t="s">
        <v>67</v>
      </c>
      <c r="AY18" s="7" t="s">
        <v>67</v>
      </c>
      <c r="AZ18" s="114"/>
      <c r="BA18" s="17"/>
    </row>
    <row r="19" spans="1:54" x14ac:dyDescent="0.25">
      <c r="A19" s="18">
        <v>999999</v>
      </c>
      <c r="B19" s="9" t="s">
        <v>68</v>
      </c>
      <c r="C19" s="7" t="s">
        <v>67</v>
      </c>
      <c r="D19" s="7" t="s">
        <v>67</v>
      </c>
      <c r="E19" s="7" t="s">
        <v>67</v>
      </c>
      <c r="F19" s="7" t="s">
        <v>67</v>
      </c>
      <c r="G19" s="6"/>
      <c r="H19" s="6"/>
      <c r="I19" s="6"/>
      <c r="J19" s="7" t="s">
        <v>67</v>
      </c>
      <c r="K19" s="7" t="s">
        <v>67</v>
      </c>
      <c r="L19" s="7" t="s">
        <v>67</v>
      </c>
      <c r="M19" s="40" t="s">
        <v>67</v>
      </c>
      <c r="O19" s="7" t="s">
        <v>67</v>
      </c>
      <c r="P19" s="7" t="s">
        <v>67</v>
      </c>
      <c r="Q19" s="7" t="s">
        <v>67</v>
      </c>
      <c r="R19" s="7" t="s">
        <v>67</v>
      </c>
      <c r="S19" s="7" t="s">
        <v>67</v>
      </c>
      <c r="T19" s="7" t="s">
        <v>67</v>
      </c>
      <c r="U19" s="7" t="s">
        <v>67</v>
      </c>
      <c r="V19" s="40" t="s">
        <v>67</v>
      </c>
      <c r="W19" s="7" t="s">
        <v>67</v>
      </c>
      <c r="X19" s="7" t="s">
        <v>67</v>
      </c>
      <c r="Y19" s="7" t="s">
        <v>67</v>
      </c>
      <c r="Z19" s="7" t="s">
        <v>67</v>
      </c>
      <c r="AA19" s="7" t="s">
        <v>67</v>
      </c>
      <c r="AB19" s="7" t="s">
        <v>67</v>
      </c>
      <c r="AC19" s="7" t="s">
        <v>67</v>
      </c>
      <c r="AD19" s="7" t="s">
        <v>67</v>
      </c>
      <c r="AE19" s="7" t="s">
        <v>67</v>
      </c>
      <c r="AF19" s="7" t="s">
        <v>67</v>
      </c>
      <c r="AG19" s="7" t="s">
        <v>67</v>
      </c>
      <c r="AH19" s="7" t="s">
        <v>67</v>
      </c>
      <c r="AI19" s="7" t="s">
        <v>67</v>
      </c>
      <c r="AJ19" s="7" t="s">
        <v>67</v>
      </c>
      <c r="AK19" s="7" t="s">
        <v>67</v>
      </c>
      <c r="AL19" s="7" t="s">
        <v>67</v>
      </c>
      <c r="AM19" s="7" t="s">
        <v>67</v>
      </c>
      <c r="AO19" s="40" t="s">
        <v>67</v>
      </c>
      <c r="AQ19" s="7" t="s">
        <v>67</v>
      </c>
      <c r="AR19" s="7" t="s">
        <v>67</v>
      </c>
      <c r="AS19" s="7" t="s">
        <v>67</v>
      </c>
      <c r="AT19" s="7" t="s">
        <v>67</v>
      </c>
      <c r="AU19" s="7" t="s">
        <v>67</v>
      </c>
      <c r="AV19" s="7" t="s">
        <v>67</v>
      </c>
      <c r="AW19" s="7" t="s">
        <v>67</v>
      </c>
      <c r="AX19" s="7" t="s">
        <v>67</v>
      </c>
      <c r="AY19" s="7" t="s">
        <v>67</v>
      </c>
      <c r="AZ19" s="114"/>
      <c r="BA19" s="17"/>
    </row>
    <row r="20" spans="1:54" x14ac:dyDescent="0.25">
      <c r="AY20" s="17"/>
      <c r="AZ20" s="17"/>
      <c r="BA20" s="17"/>
    </row>
    <row r="21" spans="1:54" x14ac:dyDescent="0.25">
      <c r="AY21" s="17"/>
      <c r="AZ21" s="17"/>
      <c r="BA21" s="17"/>
    </row>
    <row r="22" spans="1:54" x14ac:dyDescent="0.25">
      <c r="AY22" s="17"/>
      <c r="AZ22" s="17"/>
      <c r="BA22" s="17"/>
    </row>
    <row r="23" spans="1:54" x14ac:dyDescent="0.25">
      <c r="AY23" s="17"/>
      <c r="AZ23" s="17"/>
      <c r="BA23" s="17"/>
    </row>
    <row r="24" spans="1:54" x14ac:dyDescent="0.25">
      <c r="AY24" s="17"/>
      <c r="AZ24" s="17"/>
      <c r="BA24" s="17"/>
    </row>
    <row r="25" spans="1:54" x14ac:dyDescent="0.25">
      <c r="AY25" s="17"/>
      <c r="AZ25" s="17"/>
      <c r="BA25" s="17"/>
    </row>
    <row r="26" spans="1:54" x14ac:dyDescent="0.25">
      <c r="AY26" s="17"/>
      <c r="AZ26" s="17"/>
      <c r="BA26" s="17"/>
    </row>
    <row r="351009" spans="1:10" x14ac:dyDescent="0.25">
      <c r="A351009" s="9" t="s">
        <v>69</v>
      </c>
      <c r="B351009" s="9" t="s">
        <v>70</v>
      </c>
      <c r="C351009" s="9" t="s">
        <v>242</v>
      </c>
      <c r="D351009" s="9" t="s">
        <v>73</v>
      </c>
      <c r="E351009" s="9" t="s">
        <v>74</v>
      </c>
      <c r="F351009" s="9" t="s">
        <v>75</v>
      </c>
      <c r="G351009" s="9" t="s">
        <v>78</v>
      </c>
      <c r="H351009" s="9" t="s">
        <v>75</v>
      </c>
      <c r="I351009" s="9" t="s">
        <v>79</v>
      </c>
      <c r="J351009" s="9" t="s">
        <v>80</v>
      </c>
    </row>
    <row r="351010" spans="1:10" ht="30" x14ac:dyDescent="0.25">
      <c r="A351010" s="9" t="s">
        <v>81</v>
      </c>
      <c r="B351010" s="9" t="s">
        <v>82</v>
      </c>
      <c r="C351010" s="9" t="s">
        <v>243</v>
      </c>
      <c r="D351010" s="9" t="s">
        <v>85</v>
      </c>
      <c r="E351010" s="9" t="s">
        <v>86</v>
      </c>
      <c r="F351010" s="9" t="s">
        <v>87</v>
      </c>
      <c r="G351010" s="9" t="s">
        <v>90</v>
      </c>
      <c r="H351010" s="9" t="s">
        <v>91</v>
      </c>
      <c r="I351010" s="9" t="s">
        <v>92</v>
      </c>
      <c r="J351010" s="9" t="s">
        <v>93</v>
      </c>
    </row>
    <row r="351011" spans="1:10" ht="30" x14ac:dyDescent="0.25">
      <c r="B351011" s="9" t="s">
        <v>94</v>
      </c>
      <c r="C351011" s="9" t="s">
        <v>244</v>
      </c>
      <c r="D351011" s="9" t="s">
        <v>97</v>
      </c>
      <c r="E351011" s="9" t="s">
        <v>98</v>
      </c>
      <c r="F351011" s="9" t="s">
        <v>99</v>
      </c>
      <c r="G351011" s="9" t="s">
        <v>102</v>
      </c>
      <c r="H351011" s="9" t="s">
        <v>99</v>
      </c>
      <c r="I351011" s="9" t="s">
        <v>103</v>
      </c>
      <c r="J351011" s="9" t="s">
        <v>104</v>
      </c>
    </row>
    <row r="351012" spans="1:10" ht="75" x14ac:dyDescent="0.25">
      <c r="B351012" s="9" t="s">
        <v>105</v>
      </c>
      <c r="C351012" s="9" t="s">
        <v>245</v>
      </c>
      <c r="D351012" s="9" t="s">
        <v>108</v>
      </c>
      <c r="E351012" s="9" t="s">
        <v>109</v>
      </c>
      <c r="F351012" s="9" t="s">
        <v>110</v>
      </c>
      <c r="G351012" s="9" t="s">
        <v>109</v>
      </c>
      <c r="H351012" s="9" t="s">
        <v>110</v>
      </c>
      <c r="J351012" s="9" t="s">
        <v>113</v>
      </c>
    </row>
    <row r="351013" spans="1:10" ht="60" x14ac:dyDescent="0.25">
      <c r="B351013" s="9" t="s">
        <v>114</v>
      </c>
      <c r="C351013" s="9" t="s">
        <v>246</v>
      </c>
      <c r="D351013" s="9" t="s">
        <v>117</v>
      </c>
      <c r="F351013" s="9" t="s">
        <v>118</v>
      </c>
      <c r="H351013" s="9" t="s">
        <v>121</v>
      </c>
    </row>
    <row r="351014" spans="1:10" x14ac:dyDescent="0.25">
      <c r="B351014" s="9" t="s">
        <v>122</v>
      </c>
      <c r="C351014" s="9" t="s">
        <v>247</v>
      </c>
      <c r="D351014" s="9" t="s">
        <v>125</v>
      </c>
    </row>
    <row r="351015" spans="1:10" x14ac:dyDescent="0.25">
      <c r="B351015" s="9" t="s">
        <v>128</v>
      </c>
      <c r="C351015" s="9" t="s">
        <v>248</v>
      </c>
      <c r="D351015" s="9" t="s">
        <v>130</v>
      </c>
    </row>
    <row r="351016" spans="1:10" x14ac:dyDescent="0.25">
      <c r="B351016" s="9" t="s">
        <v>132</v>
      </c>
      <c r="C351016" s="9" t="s">
        <v>249</v>
      </c>
      <c r="D351016" s="9" t="s">
        <v>134</v>
      </c>
    </row>
    <row r="351017" spans="1:10" x14ac:dyDescent="0.25">
      <c r="B351017" s="9" t="s">
        <v>136</v>
      </c>
      <c r="C351017" s="9" t="s">
        <v>250</v>
      </c>
      <c r="D351017" s="9" t="s">
        <v>138</v>
      </c>
    </row>
    <row r="351018" spans="1:10" ht="30" x14ac:dyDescent="0.25">
      <c r="B351018" s="9" t="s">
        <v>140</v>
      </c>
      <c r="C351018" s="9" t="s">
        <v>251</v>
      </c>
      <c r="D351018" s="9" t="s">
        <v>142</v>
      </c>
    </row>
    <row r="351019" spans="1:10" ht="105" x14ac:dyDescent="0.25">
      <c r="B351019" s="9" t="s">
        <v>144</v>
      </c>
      <c r="C351019" s="9" t="s">
        <v>252</v>
      </c>
      <c r="D351019" s="9" t="s">
        <v>146</v>
      </c>
    </row>
    <row r="351020" spans="1:10" x14ac:dyDescent="0.25">
      <c r="B351020" s="9" t="s">
        <v>148</v>
      </c>
      <c r="C351020" s="9" t="s">
        <v>253</v>
      </c>
    </row>
    <row r="351021" spans="1:10" x14ac:dyDescent="0.25">
      <c r="B351021" s="9" t="s">
        <v>151</v>
      </c>
      <c r="C351021" s="9" t="s">
        <v>254</v>
      </c>
    </row>
    <row r="351022" spans="1:10" ht="30" x14ac:dyDescent="0.25">
      <c r="B351022" s="9" t="s">
        <v>154</v>
      </c>
      <c r="C351022" s="9" t="s">
        <v>255</v>
      </c>
    </row>
    <row r="351023" spans="1:10" x14ac:dyDescent="0.25">
      <c r="B351023" s="9" t="s">
        <v>157</v>
      </c>
      <c r="C351023" s="9" t="s">
        <v>256</v>
      </c>
    </row>
    <row r="351024" spans="1:10" x14ac:dyDescent="0.25">
      <c r="B351024" s="9" t="s">
        <v>160</v>
      </c>
      <c r="C351024" s="9" t="s">
        <v>257</v>
      </c>
    </row>
    <row r="351025" spans="2:3" x14ac:dyDescent="0.25">
      <c r="B351025" s="9" t="s">
        <v>163</v>
      </c>
      <c r="C351025" s="9" t="s">
        <v>258</v>
      </c>
    </row>
    <row r="351026" spans="2:3" x14ac:dyDescent="0.25">
      <c r="B351026" s="9" t="s">
        <v>166</v>
      </c>
      <c r="C351026" s="9" t="s">
        <v>259</v>
      </c>
    </row>
    <row r="351027" spans="2:3" ht="30" x14ac:dyDescent="0.25">
      <c r="B351027" s="9" t="s">
        <v>169</v>
      </c>
      <c r="C351027" s="9" t="s">
        <v>260</v>
      </c>
    </row>
    <row r="351028" spans="2:3" x14ac:dyDescent="0.25">
      <c r="B351028" s="9" t="s">
        <v>172</v>
      </c>
      <c r="C351028" s="9" t="s">
        <v>261</v>
      </c>
    </row>
    <row r="351029" spans="2:3" x14ac:dyDescent="0.25">
      <c r="B351029" s="9" t="s">
        <v>175</v>
      </c>
      <c r="C351029" s="9" t="s">
        <v>262</v>
      </c>
    </row>
    <row r="351030" spans="2:3" x14ac:dyDescent="0.25">
      <c r="B351030" s="9" t="s">
        <v>177</v>
      </c>
      <c r="C351030" s="9" t="s">
        <v>263</v>
      </c>
    </row>
    <row r="351031" spans="2:3" x14ac:dyDescent="0.25">
      <c r="B351031" s="9" t="s">
        <v>179</v>
      </c>
      <c r="C351031" s="9" t="s">
        <v>264</v>
      </c>
    </row>
    <row r="351032" spans="2:3" ht="30" x14ac:dyDescent="0.25">
      <c r="B351032" s="9" t="s">
        <v>181</v>
      </c>
      <c r="C351032" s="9" t="s">
        <v>265</v>
      </c>
    </row>
    <row r="351033" spans="2:3" x14ac:dyDescent="0.25">
      <c r="B351033" s="9" t="s">
        <v>183</v>
      </c>
      <c r="C351033" s="9" t="s">
        <v>266</v>
      </c>
    </row>
    <row r="351034" spans="2:3" x14ac:dyDescent="0.25">
      <c r="B351034" s="9" t="s">
        <v>185</v>
      </c>
      <c r="C351034" s="9" t="s">
        <v>267</v>
      </c>
    </row>
    <row r="351035" spans="2:3" x14ac:dyDescent="0.25">
      <c r="B351035" s="9" t="s">
        <v>187</v>
      </c>
      <c r="C351035" s="9" t="s">
        <v>268</v>
      </c>
    </row>
    <row r="351036" spans="2:3" x14ac:dyDescent="0.25">
      <c r="B351036" s="9" t="s">
        <v>189</v>
      </c>
      <c r="C351036" s="9" t="s">
        <v>269</v>
      </c>
    </row>
    <row r="351037" spans="2:3" ht="30" x14ac:dyDescent="0.25">
      <c r="B351037" s="9" t="s">
        <v>191</v>
      </c>
      <c r="C351037" s="9" t="s">
        <v>270</v>
      </c>
    </row>
    <row r="351038" spans="2:3" x14ac:dyDescent="0.25">
      <c r="B351038" s="9" t="s">
        <v>193</v>
      </c>
      <c r="C351038" s="9" t="s">
        <v>271</v>
      </c>
    </row>
    <row r="351039" spans="2:3" ht="60" x14ac:dyDescent="0.25">
      <c r="B351039" s="9" t="s">
        <v>195</v>
      </c>
      <c r="C351039" s="9" t="s">
        <v>123</v>
      </c>
    </row>
    <row r="351040" spans="2:3" ht="30" x14ac:dyDescent="0.25">
      <c r="B351040" s="9" t="s">
        <v>197</v>
      </c>
    </row>
    <row r="351041" spans="2:2" ht="30" x14ac:dyDescent="0.25">
      <c r="B351041" s="9" t="s">
        <v>199</v>
      </c>
    </row>
    <row r="351042" spans="2:2" ht="30" x14ac:dyDescent="0.25">
      <c r="B351042" s="9" t="s">
        <v>201</v>
      </c>
    </row>
    <row r="351043" spans="2:2" ht="30" x14ac:dyDescent="0.25">
      <c r="B351043" s="9" t="s">
        <v>203</v>
      </c>
    </row>
    <row r="351044" spans="2:2" ht="30" x14ac:dyDescent="0.25">
      <c r="B351044" s="9" t="s">
        <v>205</v>
      </c>
    </row>
    <row r="351045" spans="2:2" ht="30" x14ac:dyDescent="0.25">
      <c r="B351045" s="9" t="s">
        <v>207</v>
      </c>
    </row>
    <row r="351046" spans="2:2" ht="30" x14ac:dyDescent="0.25">
      <c r="B351046" s="9" t="s">
        <v>209</v>
      </c>
    </row>
    <row r="351047" spans="2:2" ht="30" x14ac:dyDescent="0.25">
      <c r="B351047" s="9" t="s">
        <v>211</v>
      </c>
    </row>
    <row r="351048" spans="2:2" x14ac:dyDescent="0.25">
      <c r="B351048" s="9" t="s">
        <v>213</v>
      </c>
    </row>
    <row r="351049" spans="2:2" ht="30" x14ac:dyDescent="0.25">
      <c r="B351049" s="9" t="s">
        <v>215</v>
      </c>
    </row>
    <row r="351050" spans="2:2" ht="30" x14ac:dyDescent="0.25">
      <c r="B351050" s="9" t="s">
        <v>217</v>
      </c>
    </row>
    <row r="351051" spans="2:2" ht="30" x14ac:dyDescent="0.25">
      <c r="B351051" s="9" t="s">
        <v>219</v>
      </c>
    </row>
    <row r="351052" spans="2:2" ht="30" x14ac:dyDescent="0.25">
      <c r="B351052" s="9" t="s">
        <v>221</v>
      </c>
    </row>
    <row r="351053" spans="2:2" ht="30" x14ac:dyDescent="0.25">
      <c r="B351053" s="9" t="s">
        <v>223</v>
      </c>
    </row>
    <row r="351054" spans="2:2" ht="30" x14ac:dyDescent="0.25">
      <c r="B351054" s="9" t="s">
        <v>225</v>
      </c>
    </row>
    <row r="351055" spans="2:2" ht="30" x14ac:dyDescent="0.25">
      <c r="B351055" s="9" t="s">
        <v>227</v>
      </c>
    </row>
    <row r="351056" spans="2:2" ht="30" x14ac:dyDescent="0.25">
      <c r="B351056" s="9" t="s">
        <v>229</v>
      </c>
    </row>
    <row r="351057" spans="2:2" ht="30" x14ac:dyDescent="0.25">
      <c r="B351057" s="9" t="s">
        <v>231</v>
      </c>
    </row>
    <row r="351058" spans="2:2" x14ac:dyDescent="0.25">
      <c r="B351058" s="9" t="s">
        <v>233</v>
      </c>
    </row>
    <row r="351059" spans="2:2" ht="75" x14ac:dyDescent="0.25">
      <c r="B351059" s="9" t="s">
        <v>235</v>
      </c>
    </row>
  </sheetData>
  <sheetProtection algorithmName="SHA-512" hashValue="FNiQrk8zwSzT3MCU58/O9hHc9LTlm/AsyI79odq2blus6GcxkmJhRqTDdQefLKk+Jo7QlCBrBsKVjyhDd1bNDA==" saltValue="fBr23PodSmKIxszzCRzG3w==" spinCount="100000" sheet="1" objects="1" scenarios="1"/>
  <mergeCells count="3">
    <mergeCell ref="B8:AY8"/>
    <mergeCell ref="D1:F1"/>
    <mergeCell ref="D2:F3"/>
  </mergeCells>
  <dataValidations xWindow="403" yWindow="604" count="92"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AR11 F11 F13:F17 AU16 AR15 AR17" xr:uid="{00000000-0002-0000-0100-000000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inicial del contrato; si es en otra moneda, conviértalo a pesos con la TRM utilizada." sqref="N12:N14 N17" xr:uid="{00000000-0002-0000-0100-000001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, SIN DÍGITO DE VERIFICACIÓN  de la Entidad de donde provienen los recursos del contrato o convenio." sqref="P11 S16 P13:P15 P17" xr:uid="{00000000-0002-0000-0100-000002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AB11 AE16 AB13:AB15 AB17" xr:uid="{00000000-0002-0000-0100-000003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." sqref="AL11 AO16 AL13:AL17" xr:uid="{00000000-0002-0000-0100-00000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VALOR PACTADO por anticipo o pago anticipado, SI HUBO. De lo contrario, registre 0 (cero)." sqref="AN11 AQ16 AN13:AN15 AN17" xr:uid="{00000000-0002-0000-0100-000005000000}">
      <formula1>-9223372036854770000</formula1>
      <formula2>9223372036854770000</formula2>
    </dataValidation>
    <dataValidation type="whole" allowBlank="1" showInputMessage="1" showErrorMessage="1" errorTitle="Entrada no válida" error="Por favor escriba un número entero" promptTitle="Escriba un número entero en esta casilla" prompt=" Registre EN PESOS  el valor total de la adición si es en dinero y si la hubo. De lo contrario, registre 0 (cero)." sqref="AP11:AQ11 AS16 AP12:AP17" xr:uid="{00000000-0002-0000-0100-000006000000}">
      <formula1>-999999999999999</formula1>
      <formula2>999999999999999</formula2>
    </dataValidation>
    <dataValidation type="date" allowBlank="1" showInputMessage="1" errorTitle="Entrada no válida" error="Por favor escriba una fecha válida (AAAA/MM/DD)" promptTitle="Ingrese una fecha (AAAA/MM/DD)" prompt=" Registre fecha de inicio del contrato (Acta de Inicio o Aprobac de Pólizas, según el caso) de acuerdo con clase de contrato. Si no tiene info, DEJE EN BLANCO ESTA CELDA. (FORMATO AAAA/MM/DD)." sqref="AR13:AR14" xr:uid="{00000000-0002-0000-0100-000007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trato, suscrita por las partes intervinientes. Si no tiene info, DEJE EN BLANCO ESTA CELDA. (FORMATO AAAA/MM/DD)." sqref="AT11 AT17 AT13:AT15 AW16" xr:uid="{00000000-0002-0000-0100-000008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U11:AV11 AU13" xr:uid="{00000000-0002-0000-0100-000009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V13" xr:uid="{00000000-0002-0000-01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Z15:AZ17 AZ11:AZ12 AU17 AU14:AU15 BC16 AW11 AW13:AW15 AW17" xr:uid="{00000000-0002-0000-0100-00000B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V14:AV15 BA11:BA12 BA15:BA17 AV17 AX11:AX17" xr:uid="{00000000-0002-0000-0100-00000C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sqref="G19:I19" xr:uid="{00000000-0002-0000-0100-00000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1 AC17" xr:uid="{00000000-0002-0000-0100-00000E000000}">
      <formula1>$D$351025:$D$351036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1 Q17" xr:uid="{00000000-0002-0000-0100-00000F000000}">
      <formula1>$D$351025:$D$351036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1:C12 C17" xr:uid="{00000000-0002-0000-0100-000010000000}">
      <formula1>$A$351027:$A$351029</formula1>
    </dataValidation>
    <dataValidation type="textLength" allowBlank="1" showInputMessage="1" error="Escriba un texto  Maximo 390 Caracteres" promptTitle="Cualquier contenido Maximo 390 Caracteres" prompt=" Registre aspectos importantes a considerar, y que amplíen o aclaren la información registrada. (MÁX. 390 CARACTERES)" sqref="BB15:BB17 AY11 AY13:AY17" xr:uid="{00000000-0002-0000-0100-000011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nombres y apellidos del Interventor del contrato." sqref="AE11 AE17 AE13:AE15" xr:uid="{00000000-0002-0000-0100-000012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Interventor, SIN PUNTOS NI COMAS." sqref="AD11 AD17 AD13:AD15" xr:uid="{00000000-0002-0000-0100-000013000000}">
      <formula1>0</formula1>
      <formula2>390</formula2>
    </dataValidation>
    <dataValidation type="textLength" allowBlank="1" showInputMessage="1" error="Escriba un texto " promptTitle="Cualquier contenido" prompt=" Registre COMPLETO nombres y apellidos del Contratista si es Persona Natural, o la razón social si es Persona Jurídica." sqref="X11 AA16 X13:X15 X17" xr:uid="{00000000-0002-0000-0100-000014000000}">
      <formula1>0</formula1>
      <formula2>3500</formula2>
    </dataValidation>
    <dataValidation type="textLength" allowBlank="1" showInputMessage="1" error="Escriba un texto  Maximo 390 Caracteres" promptTitle="Cualquier contenido Maximo 390 Caracteres" prompt=" Si en la columna 20 seleccionó OTRO, registre a qué otra clase de contrato se refiere" sqref="L11 O16 L13:L15 L17" xr:uid="{00000000-0002-0000-0100-000015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COMPLETO  el número del contrato conforme  a la numeración asignada por la Entidad; coloque comilla simple (apóstrofe) ANTES del número." sqref="E11 E13:E17" xr:uid="{00000000-0002-0000-0100-000016000000}">
      <formula1>0</formula1>
      <formula2>390</formula2>
    </dataValidation>
    <dataValidation type="textLength" allowBlank="1" showInputMessage="1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:D17" xr:uid="{00000000-0002-0000-0100-000017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BB11:BB12" xr:uid="{00000000-0002-0000-0100-000018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1:AM12 AM17" xr:uid="{00000000-0002-0000-0100-000019000000}">
      <formula1>$I$351025:$I$351028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1:Z12 Z17" xr:uid="{00000000-0002-0000-0100-00001A000000}">
      <formula1>$H$351025:$H$351030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1:Y12 Y17" xr:uid="{00000000-0002-0000-0100-00001B000000}">
      <formula1>$G$351025:$G$351029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1:O12 O17" xr:uid="{00000000-0002-0000-0100-00001C000000}">
      <formula1>$A$351027:$A$351029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1:J12" xr:uid="{00000000-0002-0000-0100-00001D000000}">
      <formula1>$B$351012:$B$351063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1:AI13" xr:uid="{00000000-0002-0000-0100-00001E000000}">
      <formula1>$D$351039:$D$351050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1:AF14" xr:uid="{00000000-0002-0000-0100-00001F000000}">
      <formula1>$H$351039:$H$351044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1:S12" xr:uid="{00000000-0002-0000-0100-000020000000}">
      <formula1>$F$351039:$F$351044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1:R12" xr:uid="{00000000-0002-0000-0100-000021000000}">
      <formula1>$E$351039:$E$351043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1:K12" xr:uid="{00000000-0002-0000-0100-000022000000}">
      <formula1>$C$351012:$C$351043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1:V12 V14" xr:uid="{00000000-0002-0000-0100-000023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1:AO13" xr:uid="{00000000-0002-0000-0100-000024000000}">
      <formula1>$J$351010:$J$351014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3" xr:uid="{00000000-0002-0000-0100-000025000000}">
      <formula1>$B$351009:$B$351060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3" xr:uid="{00000000-0002-0000-0100-000026000000}">
      <formula1>$C$351010:$C$351041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3" xr:uid="{00000000-0002-0000-0100-000027000000}">
      <formula1>$D$351010:$D$351021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3" xr:uid="{00000000-0002-0000-0100-000028000000}">
      <formula1>$E$351010:$E$351014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3" xr:uid="{00000000-0002-0000-0100-000029000000}">
      <formula1>$F$351010:$F$351015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3" xr:uid="{00000000-0002-0000-0100-00002A000000}">
      <formula1>$D$351010:$D$351021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3" xr:uid="{00000000-0002-0000-0100-00002B000000}">
      <formula1>$G$351010:$G$351014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3" xr:uid="{00000000-0002-0000-0100-00002C000000}">
      <formula1>$H$351010:$H$351015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3" xr:uid="{00000000-0002-0000-0100-00002D000000}">
      <formula1>$D$351010:$D$351021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3" xr:uid="{00000000-0002-0000-0100-00002E000000}">
      <formula1>$A$351009:$A$351011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3" xr:uid="{00000000-0002-0000-0100-00002F000000}">
      <formula1>$I$351010:$I$351013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3" xr:uid="{00000000-0002-0000-0100-000030000000}">
      <formula1>$A$351009:$A$351011</formula1>
    </dataValidation>
    <dataValidation type="textLength" allowBlank="1" showInputMessage="1" error="Escriba un texto  Maximo 390 Caracteres" promptTitle="Cualquier contenido Maximo 390 Caracteres" prompt=" Registre DE MANERA BREVE el objeto del contrato. (MÁX. 390 CARACTERES)" sqref="M13" xr:uid="{00000000-0002-0000-0100-000031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4" xr:uid="{00000000-0002-0000-0100-000032000000}">
      <formula1>$J$351006:$J$351010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4" xr:uid="{00000000-0002-0000-0100-000033000000}">
      <formula1>$B$351003:$B$351054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4" xr:uid="{00000000-0002-0000-0100-000034000000}">
      <formula1>$C$351004:$C$351035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4" xr:uid="{00000000-0002-0000-0100-000035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4" xr:uid="{00000000-0002-0000-0100-000036000000}">
      <formula1>$E$351004:$E$351008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4" xr:uid="{00000000-0002-0000-0100-000037000000}">
      <formula1>$F$351004:$F$351009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4" xr:uid="{00000000-0002-0000-0100-000038000000}">
      <formula1>$G$351004:$G$351008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4" xr:uid="{00000000-0002-0000-0100-000039000000}">
      <formula1>$H$351004:$H$351009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4" xr:uid="{00000000-0002-0000-0100-00003A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4 AI16" xr:uid="{00000000-0002-0000-0100-00003B000000}">
      <formula1>$D$351004:$D$351015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4" xr:uid="{00000000-0002-0000-0100-00003C000000}">
      <formula1>$I$351004:$I$351007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4" xr:uid="{00000000-0002-0000-0100-00003D000000}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4" xr:uid="{00000000-0002-0000-0100-00003E000000}">
      <formula1>$A$351003:$A$351005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7" xr:uid="{00000000-0002-0000-0100-00003F000000}">
      <formula1>$D$351025:$D$351036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7" xr:uid="{00000000-0002-0000-0100-000040000000}">
      <formula1>$F$351025:$F$351030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7" xr:uid="{00000000-0002-0000-0100-000041000000}">
      <formula1>$E$351025:$E$351029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7" xr:uid="{00000000-0002-0000-0100-000042000000}">
      <formula1>$C$351025:$C$351056</formula1>
    </dataValidation>
    <dataValidation type="list" allowBlank="1" showInputMessage="1" showErrorMessage="1" errorTitle="Entrada no válida" error="Por favor seleccione un elemento de la lista" promptTitle="Seleccione un elemento de la lista" prompt=" Seleccione NO cuando la contratación de la Entidad se realizó por disposiciones legales diferentes al DERECHO PRIVADO." sqref="C15:C16" xr:uid="{00000000-0002-0000-0100-000043000000}">
      <formula1>$A$351020:$A$351022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7" xr:uid="{00000000-0002-0000-0100-000044000000}">
      <formula1>$B$351000:$B$351051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T13:T15 T17 W16" xr:uid="{00000000-0002-0000-0100-000045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U11:U15 U17 X16" xr:uid="{00000000-0002-0000-0100-000046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AA11:AA15 AA17 AD16" xr:uid="{00000000-0002-0000-0100-000047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H11:AH17" xr:uid="{00000000-0002-0000-0100-000048000000}">
      <formula1>-999999999</formula1>
      <formula2>999999999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si hubo adición en tiempo. De lo contrario, registre 0 (cero)." sqref="AQ13:AQ15 AQ17 AT16" xr:uid="{00000000-0002-0000-0100-000049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trato (según Acta de recibo del bien o serv. contratado o su equiv. cuando sea el caso). Si no tiene info, DEJE EN BLANCO ESTA CELDA. (FORMATO AAAA/MM/DD)." sqref="AS11:AS15 AS17 AV16" xr:uid="{00000000-0002-0000-0100-00004A000000}">
      <formula1>1900/1/1</formula1>
      <formula2>3000/1/1</formula2>
    </dataValidation>
    <dataValidation type="textLength" allowBlank="1" showInputMessage="1" error="Escriba un texto  Maximo 390 Caracteres" promptTitle="Cualquier contenido Maximo 390 Caracteres" prompt=" Registre COMPLETO nombres y apellidos del Supervisor del contrato." sqref="AK11:AK17 AN16" xr:uid="{00000000-0002-0000-0100-00004B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Supervisor, sin puntos ni comas." sqref="AJ11:AJ17 AM16" xr:uid="{00000000-0002-0000-0100-00004C000000}">
      <formula1>0</formula1>
      <formula2>390</formula2>
    </dataValidation>
    <dataValidation type="textLength" allowBlank="1" showInputMessage="1" error="Escriba un texto  Maximo 390 Caracteres" promptTitle="Cualquier contenido Maximo 390 Caracteres" prompt=" Registre el número de la CÉDULA DE EXTRANJERÍA del Contratista, SIN PUNTOS NI COMAS." sqref="W11:W15 W17 Z16" xr:uid="{00000000-0002-0000-0100-00004D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I15 AI17" xr:uid="{00000000-0002-0000-0100-00004E000000}">
      <formula1>$D$351023:$D$351034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76, seleccione en esta columna 104 la última opción del listado." sqref="AF15 AF17" xr:uid="{00000000-0002-0000-0100-00004F000000}">
      <formula1>$H$351037:$H$351042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O15 AO17 AR16" xr:uid="{00000000-0002-0000-0100-000050000000}">
      <formula1>$J$351002:$J$351006</formula1>
    </dataValidation>
    <dataValidation type="list" allowBlank="1" showInputMessage="1" showErrorMessage="1" errorTitle="Entrada no válida" error="Por favor seleccione un elemento de la lista" promptTitle="Seleccione un elemento de la lista" prompt=" Conforme a lo pactado en el contrato, seleccione de la lista si hubo ANTICIPO, o PAGO ANTICIPADO, o no se pactó." sqref="AM15" xr:uid="{00000000-0002-0000-0100-000051000000}">
      <formula1>$I$351018:$I$351021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AC15 AF16" xr:uid="{00000000-0002-0000-0100-000052000000}">
      <formula1>$D$351018:$D$351029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INTERVENTOR del contrato Si seleccionó SUPERVISOR en la columna 76, seleccione en esta columna 80 la última opción del listado." sqref="Z15 AC16" xr:uid="{00000000-0002-0000-0100-000053000000}">
      <formula1>$H$351018:$H$351023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trato" sqref="Y15 AB16" xr:uid="{00000000-0002-0000-0100-000054000000}">
      <formula1>$G$351018:$G$351022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V15 Y16" xr:uid="{00000000-0002-0000-0100-000055000000}">
      <formula1>$D$351018:$D$351029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, conforme a lo descrito en el contrato." sqref="S15 V16" xr:uid="{00000000-0002-0000-0100-000056000000}">
      <formula1>$F$351018:$F$351023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" sqref="R15 U16" xr:uid="{00000000-0002-0000-0100-000057000000}">
      <formula1>$E$351018:$E$351022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de donde provienen los recursos del contrato o convenio." sqref="Q15 T16" xr:uid="{00000000-0002-0000-0100-000058000000}">
      <formula1>$D$351018:$D$351029</formula1>
    </dataValidation>
    <dataValidation type="list" allowBlank="1" showInputMessage="1" showErrorMessage="1" errorTitle="Entrada no válida" error="Por favor seleccione un elemento de la lista" promptTitle="Seleccione un elemento de la lista" prompt=" Seleccione SI cuando los recursos provienen de un contrato o convenio interadministrativo realizado con otra Entidad." sqref="O15 R16" xr:uid="{00000000-0002-0000-0100-000059000000}">
      <formula1>$A$351020:$A$351022</formula1>
    </dataValidation>
    <dataValidation type="list" allowBlank="1" showInputMessage="1" showErrorMessage="1" errorTitle="Entrada no válida" error="Por favor seleccione un elemento de la lista" promptTitle="Seleccione un elemento de la lista" prompt=" Con base en el OBJETO del contrato, seleccione de la lista la CLASE de contratación." sqref="K15 N16" xr:uid="{00000000-0002-0000-0100-00005A000000}">
      <formula1>$C$351018:$C$351049</formula1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trato en el SIRECI." sqref="J15:J16 M16" xr:uid="{00000000-0002-0000-0100-00005B000000}">
      <formula1>$B$351002:$B$351053</formula1>
    </dataValidation>
  </dataValidation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V351013"/>
  <sheetViews>
    <sheetView showGridLines="0" zoomScale="90" zoomScaleNormal="90" workbookViewId="0">
      <selection activeCell="F27" sqref="F27"/>
    </sheetView>
  </sheetViews>
  <sheetFormatPr baseColWidth="10" defaultColWidth="9.140625" defaultRowHeight="15" x14ac:dyDescent="0.25"/>
  <cols>
    <col min="1" max="1" width="9.140625" style="8"/>
    <col min="2" max="2" width="21" style="8" customWidth="1"/>
    <col min="3" max="3" width="32" style="8" customWidth="1"/>
    <col min="4" max="5" width="19" style="8" customWidth="1"/>
    <col min="6" max="6" width="21" style="8" customWidth="1"/>
    <col min="7" max="7" width="50" style="8" customWidth="1"/>
    <col min="8" max="8" width="60" style="8" customWidth="1"/>
    <col min="9" max="9" width="49" style="8" customWidth="1"/>
    <col min="10" max="10" width="34" style="8" customWidth="1"/>
    <col min="11" max="11" width="30" style="8" customWidth="1"/>
    <col min="12" max="12" width="39" style="8" customWidth="1"/>
    <col min="13" max="13" width="42" style="8" customWidth="1"/>
    <col min="14" max="14" width="34" style="8" customWidth="1"/>
    <col min="15" max="15" width="54" style="8" customWidth="1"/>
    <col min="16" max="16" width="38" style="8" customWidth="1"/>
    <col min="17" max="17" width="35" style="8" customWidth="1"/>
    <col min="18" max="18" width="24" style="8" customWidth="1"/>
    <col min="19" max="19" width="29" style="8" customWidth="1"/>
    <col min="20" max="20" width="23" style="8" customWidth="1"/>
    <col min="21" max="21" width="19" style="8" customWidth="1"/>
    <col min="22" max="22" width="9.140625" style="8"/>
    <col min="23" max="256" width="8" style="8" hidden="1"/>
    <col min="257" max="16384" width="9.140625" style="8"/>
  </cols>
  <sheetData>
    <row r="1" spans="1:21" x14ac:dyDescent="0.25">
      <c r="B1" s="27" t="s">
        <v>0</v>
      </c>
      <c r="C1" s="27">
        <v>59</v>
      </c>
      <c r="D1" s="30" t="s">
        <v>1</v>
      </c>
      <c r="E1" s="31"/>
      <c r="F1" s="31"/>
    </row>
    <row r="2" spans="1:21" x14ac:dyDescent="0.25">
      <c r="B2" s="27" t="s">
        <v>2</v>
      </c>
      <c r="C2" s="27">
        <v>425</v>
      </c>
      <c r="D2" s="32" t="s">
        <v>272</v>
      </c>
      <c r="E2" s="33"/>
      <c r="F2" s="33"/>
    </row>
    <row r="3" spans="1:21" x14ac:dyDescent="0.25">
      <c r="B3" s="27" t="s">
        <v>4</v>
      </c>
      <c r="C3" s="27">
        <v>1</v>
      </c>
      <c r="D3" s="32"/>
      <c r="E3" s="33"/>
      <c r="F3" s="33"/>
    </row>
    <row r="4" spans="1:21" x14ac:dyDescent="0.25">
      <c r="B4" s="27" t="s">
        <v>5</v>
      </c>
      <c r="C4" s="27">
        <v>66</v>
      </c>
    </row>
    <row r="5" spans="1:21" x14ac:dyDescent="0.25">
      <c r="B5" s="27" t="s">
        <v>6</v>
      </c>
      <c r="C5" s="5">
        <v>43830</v>
      </c>
    </row>
    <row r="6" spans="1:21" x14ac:dyDescent="0.25">
      <c r="B6" s="27" t="s">
        <v>7</v>
      </c>
      <c r="C6" s="27">
        <v>1</v>
      </c>
      <c r="D6" s="27" t="s">
        <v>8</v>
      </c>
    </row>
    <row r="8" spans="1:21" x14ac:dyDescent="0.25">
      <c r="A8" s="27" t="s">
        <v>9</v>
      </c>
      <c r="B8" s="28" t="s">
        <v>273</v>
      </c>
      <c r="C8" s="34"/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  <c r="O8" s="34"/>
      <c r="P8" s="34"/>
      <c r="Q8" s="34"/>
      <c r="R8" s="34"/>
      <c r="S8" s="34"/>
      <c r="T8" s="34"/>
      <c r="U8" s="34"/>
    </row>
    <row r="9" spans="1:21" x14ac:dyDescent="0.25">
      <c r="C9" s="27">
        <v>2</v>
      </c>
      <c r="D9" s="27">
        <v>3</v>
      </c>
      <c r="E9" s="27">
        <v>4</v>
      </c>
      <c r="F9" s="27">
        <v>8</v>
      </c>
      <c r="G9" s="27">
        <v>9</v>
      </c>
      <c r="H9" s="27">
        <v>10</v>
      </c>
      <c r="I9" s="27">
        <v>11</v>
      </c>
      <c r="J9" s="27">
        <v>12</v>
      </c>
      <c r="K9" s="27">
        <v>16</v>
      </c>
      <c r="L9" s="27">
        <v>20</v>
      </c>
      <c r="M9" s="27">
        <v>24</v>
      </c>
      <c r="N9" s="27">
        <v>28</v>
      </c>
      <c r="O9" s="27">
        <v>32</v>
      </c>
      <c r="P9" s="27">
        <v>36</v>
      </c>
      <c r="Q9" s="27">
        <v>40</v>
      </c>
      <c r="R9" s="27">
        <v>44</v>
      </c>
      <c r="S9" s="27">
        <v>48</v>
      </c>
      <c r="T9" s="27">
        <v>52</v>
      </c>
      <c r="U9" s="27">
        <v>56</v>
      </c>
    </row>
    <row r="10" spans="1:21" x14ac:dyDescent="0.25">
      <c r="C10" s="27" t="s">
        <v>11</v>
      </c>
      <c r="D10" s="27" t="s">
        <v>12</v>
      </c>
      <c r="E10" s="27" t="s">
        <v>274</v>
      </c>
      <c r="F10" s="27" t="s">
        <v>275</v>
      </c>
      <c r="G10" s="27" t="s">
        <v>15</v>
      </c>
      <c r="H10" s="27" t="s">
        <v>16</v>
      </c>
      <c r="I10" s="27" t="s">
        <v>17</v>
      </c>
      <c r="J10" s="27" t="s">
        <v>276</v>
      </c>
      <c r="K10" s="27" t="s">
        <v>29</v>
      </c>
      <c r="L10" s="27" t="s">
        <v>30</v>
      </c>
      <c r="M10" s="27" t="s">
        <v>31</v>
      </c>
      <c r="N10" s="27" t="s">
        <v>32</v>
      </c>
      <c r="O10" s="27" t="s">
        <v>33</v>
      </c>
      <c r="P10" s="27" t="s">
        <v>34</v>
      </c>
      <c r="Q10" s="27" t="s">
        <v>35</v>
      </c>
      <c r="R10" s="27" t="s">
        <v>277</v>
      </c>
      <c r="S10" s="27" t="s">
        <v>278</v>
      </c>
      <c r="T10" s="27" t="s">
        <v>279</v>
      </c>
      <c r="U10" s="27" t="s">
        <v>65</v>
      </c>
    </row>
    <row r="11" spans="1:21" s="72" customFormat="1" ht="105" x14ac:dyDescent="0.25">
      <c r="A11" s="18">
        <v>1</v>
      </c>
      <c r="B11" s="115" t="s">
        <v>66</v>
      </c>
      <c r="C11" s="19" t="s">
        <v>81</v>
      </c>
      <c r="D11" s="19" t="s">
        <v>361</v>
      </c>
      <c r="E11" s="19" t="s">
        <v>123</v>
      </c>
      <c r="F11" s="19" t="s">
        <v>67</v>
      </c>
      <c r="G11" s="19" t="s">
        <v>67</v>
      </c>
      <c r="H11" s="19"/>
      <c r="I11" s="19" t="s">
        <v>67</v>
      </c>
      <c r="J11" s="20" t="s">
        <v>67</v>
      </c>
      <c r="K11" s="19" t="s">
        <v>67</v>
      </c>
      <c r="L11" s="19" t="s">
        <v>118</v>
      </c>
      <c r="M11" s="19"/>
      <c r="N11" s="19"/>
      <c r="O11" s="19" t="s">
        <v>146</v>
      </c>
      <c r="P11" s="19" t="s">
        <v>67</v>
      </c>
      <c r="Q11" s="19" t="s">
        <v>67</v>
      </c>
      <c r="R11" s="19" t="s">
        <v>67</v>
      </c>
      <c r="S11" s="19"/>
      <c r="T11" s="19"/>
      <c r="U11" s="19" t="s">
        <v>67</v>
      </c>
    </row>
    <row r="12" spans="1:21" x14ac:dyDescent="0.25">
      <c r="A12" s="27">
        <v>-1</v>
      </c>
      <c r="C12" s="2" t="s">
        <v>67</v>
      </c>
      <c r="D12" s="2" t="s">
        <v>67</v>
      </c>
      <c r="E12" s="2" t="s">
        <v>67</v>
      </c>
      <c r="F12" s="2" t="s">
        <v>67</v>
      </c>
      <c r="G12" s="2" t="s">
        <v>67</v>
      </c>
      <c r="H12" s="2" t="s">
        <v>67</v>
      </c>
      <c r="I12" s="2" t="s">
        <v>67</v>
      </c>
      <c r="J12" s="2" t="s">
        <v>67</v>
      </c>
      <c r="K12" s="2" t="s">
        <v>67</v>
      </c>
      <c r="L12" s="2" t="s">
        <v>67</v>
      </c>
      <c r="M12" s="2" t="s">
        <v>67</v>
      </c>
      <c r="N12" s="2" t="s">
        <v>67</v>
      </c>
      <c r="O12" s="2" t="s">
        <v>67</v>
      </c>
      <c r="P12" s="2" t="s">
        <v>67</v>
      </c>
      <c r="Q12" s="2" t="s">
        <v>67</v>
      </c>
      <c r="R12" s="2" t="s">
        <v>67</v>
      </c>
      <c r="S12" s="2" t="s">
        <v>67</v>
      </c>
      <c r="T12" s="2" t="s">
        <v>67</v>
      </c>
      <c r="U12" s="2" t="s">
        <v>67</v>
      </c>
    </row>
    <row r="13" spans="1:21" x14ac:dyDescent="0.25">
      <c r="A13" s="27">
        <v>999999</v>
      </c>
      <c r="B13" s="8" t="s">
        <v>68</v>
      </c>
      <c r="C13" s="2" t="s">
        <v>67</v>
      </c>
      <c r="D13" s="2" t="s">
        <v>67</v>
      </c>
      <c r="E13" s="2" t="s">
        <v>67</v>
      </c>
      <c r="F13" s="2" t="s">
        <v>67</v>
      </c>
      <c r="G13" s="2" t="s">
        <v>67</v>
      </c>
      <c r="H13" s="2" t="s">
        <v>67</v>
      </c>
      <c r="I13" s="2" t="s">
        <v>67</v>
      </c>
      <c r="J13" s="2" t="s">
        <v>67</v>
      </c>
      <c r="K13" s="2" t="s">
        <v>67</v>
      </c>
      <c r="L13" s="2" t="s">
        <v>67</v>
      </c>
      <c r="M13" s="2" t="s">
        <v>67</v>
      </c>
      <c r="N13" s="2" t="s">
        <v>67</v>
      </c>
      <c r="O13" s="2" t="s">
        <v>67</v>
      </c>
      <c r="P13" s="2" t="s">
        <v>67</v>
      </c>
      <c r="Q13" s="2" t="s">
        <v>67</v>
      </c>
      <c r="R13" s="2" t="s">
        <v>67</v>
      </c>
      <c r="T13" s="2" t="s">
        <v>67</v>
      </c>
      <c r="U13" s="2" t="s">
        <v>67</v>
      </c>
    </row>
    <row r="351003" spans="1:5" x14ac:dyDescent="0.25">
      <c r="A351003" s="8" t="s">
        <v>69</v>
      </c>
      <c r="B351003" s="8" t="s">
        <v>280</v>
      </c>
      <c r="C351003" s="8" t="s">
        <v>74</v>
      </c>
      <c r="D351003" s="8" t="s">
        <v>75</v>
      </c>
      <c r="E351003" s="8" t="s">
        <v>73</v>
      </c>
    </row>
    <row r="351004" spans="1:5" x14ac:dyDescent="0.25">
      <c r="A351004" s="8" t="s">
        <v>81</v>
      </c>
      <c r="B351004" s="8" t="s">
        <v>281</v>
      </c>
      <c r="C351004" s="8" t="s">
        <v>86</v>
      </c>
      <c r="D351004" s="8" t="s">
        <v>87</v>
      </c>
      <c r="E351004" s="8" t="s">
        <v>85</v>
      </c>
    </row>
    <row r="351005" spans="1:5" x14ac:dyDescent="0.25">
      <c r="B351005" s="8" t="s">
        <v>123</v>
      </c>
      <c r="C351005" s="8" t="s">
        <v>98</v>
      </c>
      <c r="D351005" s="8" t="s">
        <v>99</v>
      </c>
      <c r="E351005" s="8" t="s">
        <v>97</v>
      </c>
    </row>
    <row r="351006" spans="1:5" x14ac:dyDescent="0.25">
      <c r="C351006" s="8" t="s">
        <v>109</v>
      </c>
      <c r="D351006" s="8" t="s">
        <v>110</v>
      </c>
      <c r="E351006" s="8" t="s">
        <v>108</v>
      </c>
    </row>
    <row r="351007" spans="1:5" x14ac:dyDescent="0.25">
      <c r="D351007" s="8" t="s">
        <v>118</v>
      </c>
      <c r="E351007" s="8" t="s">
        <v>117</v>
      </c>
    </row>
    <row r="351008" spans="1:5" x14ac:dyDescent="0.25">
      <c r="E351008" s="8" t="s">
        <v>125</v>
      </c>
    </row>
    <row r="351009" spans="5:5" x14ac:dyDescent="0.25">
      <c r="E351009" s="8" t="s">
        <v>130</v>
      </c>
    </row>
    <row r="351010" spans="5:5" x14ac:dyDescent="0.25">
      <c r="E351010" s="8" t="s">
        <v>134</v>
      </c>
    </row>
    <row r="351011" spans="5:5" x14ac:dyDescent="0.25">
      <c r="E351011" s="8" t="s">
        <v>138</v>
      </c>
    </row>
    <row r="351012" spans="5:5" x14ac:dyDescent="0.25">
      <c r="E351012" s="8" t="s">
        <v>142</v>
      </c>
    </row>
    <row r="351013" spans="5:5" x14ac:dyDescent="0.25">
      <c r="E351013" s="8" t="s">
        <v>146</v>
      </c>
    </row>
  </sheetData>
  <sheetProtection algorithmName="SHA-512" hashValue="lh7SkOmiXRwLRZepIULKYNL0bNHjdDdYZFL4ZDb1YTnXmE6M548UCyuzjT6G3R+VbXx2aO5kQhhMNROE4Xiqag==" saltValue="NHCMJ7sonqDs8FG5B/vTvA==" spinCount="100000" sheet="1" objects="1" scenarios="1"/>
  <mergeCells count="3">
    <mergeCell ref="B8:U8"/>
    <mergeCell ref="D1:F1"/>
    <mergeCell ref="D2:F3"/>
  </mergeCells>
  <dataValidations count="19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2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2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ORDEN a registrar." sqref="E11" xr:uid="{00000000-0002-0000-02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 la Orden cuando esta supere los 5 SMLMV.  Coloque comilla simple (apóstrofe) ANTES del número." sqref="F11" xr:uid="{00000000-0002-0000-02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2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2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2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la orden (Formato AAAA/MM/DD)." sqref="J11" xr:uid="{00000000-0002-0000-02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l Contratista." sqref="K11" xr:uid="{00000000-0002-0000-0200-000008000000}">
      <formula1>$C$351002:$C$351006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Contratista." sqref="L11" xr:uid="{00000000-0002-0000-0200-000009000000}">
      <formula1>$D$351002:$D$351007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Contratista SIN PUNTOS NI COMAS" sqref="M11" xr:uid="{00000000-0002-0000-02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Contratista  SIN DÍGITO DE VERIFICACIÓN, NI PUNTOS NI COMAS." sqref="N11" xr:uid="{00000000-0002-0000-02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l Contratista." sqref="O11" xr:uid="{00000000-0002-0000-0200-00000C000000}">
      <formula1>$E$351002:$E$351013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l Contratista, SIN PUNTOS NI COMAS." sqref="P11" xr:uid="{00000000-0002-0000-02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2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 la orden. (MÁX. 390 CARACTERES)" sqref="R11" xr:uid="{00000000-0002-0000-0200-00000F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 la orden; si es en otra moneda, conviértalo a pesos con la TRM utilizada." sqref="S11" xr:uid="{00000000-0002-0000-0200-000010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 la orden." sqref="T11" xr:uid="{00000000-0002-0000-0200-000011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U11" xr:uid="{00000000-0002-0000-0200-000012000000}">
      <formula1>0</formula1>
      <formula2>390</formula2>
    </dataValidation>
  </dataValidation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V351057"/>
  <sheetViews>
    <sheetView showGridLines="0" zoomScale="90" zoomScaleNormal="90" workbookViewId="0">
      <selection activeCell="G30" sqref="G30"/>
    </sheetView>
  </sheetViews>
  <sheetFormatPr baseColWidth="10" defaultColWidth="9.140625" defaultRowHeight="15" x14ac:dyDescent="0.25"/>
  <cols>
    <col min="1" max="1" width="9.140625" style="8"/>
    <col min="2" max="2" width="21" style="8" customWidth="1"/>
    <col min="3" max="3" width="32" style="8" customWidth="1"/>
    <col min="4" max="4" width="19" style="8" customWidth="1"/>
    <col min="5" max="5" width="30.42578125" style="8" customWidth="1"/>
    <col min="6" max="6" width="35" style="8" customWidth="1"/>
    <col min="7" max="7" width="50" style="8" customWidth="1"/>
    <col min="8" max="8" width="60" style="8" customWidth="1"/>
    <col min="9" max="9" width="49" style="8" customWidth="1"/>
    <col min="10" max="10" width="43" style="8" customWidth="1"/>
    <col min="11" max="11" width="47" style="8" customWidth="1"/>
    <col min="12" max="12" width="36" style="8" customWidth="1"/>
    <col min="13" max="13" width="52" style="8" customWidth="1"/>
    <col min="14" max="14" width="30" style="8" customWidth="1"/>
    <col min="15" max="15" width="46" style="8" customWidth="1"/>
    <col min="16" max="16" width="31" style="8" customWidth="1"/>
    <col min="17" max="17" width="11" style="8" customWidth="1"/>
    <col min="18" max="18" width="34" style="8" customWidth="1"/>
    <col min="19" max="19" width="36" style="8" customWidth="1"/>
    <col min="20" max="20" width="25" style="8" customWidth="1"/>
    <col min="21" max="21" width="39" style="8" customWidth="1"/>
    <col min="22" max="22" width="42" style="8" customWidth="1"/>
    <col min="23" max="23" width="34" style="8" customWidth="1"/>
    <col min="24" max="24" width="54" style="8" customWidth="1"/>
    <col min="25" max="25" width="38" style="8" customWidth="1"/>
    <col min="26" max="26" width="35" style="8" customWidth="1"/>
    <col min="27" max="27" width="38" style="8" customWidth="1"/>
    <col min="28" max="28" width="41" style="8" customWidth="1"/>
    <col min="29" max="29" width="33" style="8" customWidth="1"/>
    <col min="30" max="30" width="53" style="8" customWidth="1"/>
    <col min="31" max="31" width="34" style="8" customWidth="1"/>
    <col min="32" max="32" width="35" style="8" customWidth="1"/>
    <col min="33" max="33" width="15" style="8" customWidth="1"/>
    <col min="34" max="34" width="29" style="8" customWidth="1"/>
    <col min="35" max="35" width="32" style="8" customWidth="1"/>
    <col min="36" max="36" width="37" style="8" customWidth="1"/>
    <col min="37" max="38" width="43" style="8" customWidth="1"/>
    <col min="39" max="39" width="44" style="8" customWidth="1"/>
    <col min="40" max="40" width="38" style="8" customWidth="1"/>
    <col min="41" max="41" width="47" style="8" customWidth="1"/>
    <col min="42" max="42" width="41" style="8" customWidth="1"/>
    <col min="43" max="43" width="19" style="8" customWidth="1"/>
    <col min="44" max="44" width="9.140625" style="8"/>
    <col min="45" max="256" width="8" style="8" hidden="1"/>
    <col min="257" max="16384" width="9.140625" style="8"/>
  </cols>
  <sheetData>
    <row r="1" spans="1:43" x14ac:dyDescent="0.25">
      <c r="B1" s="27" t="s">
        <v>0</v>
      </c>
      <c r="C1" s="27">
        <v>59</v>
      </c>
      <c r="D1" s="30" t="s">
        <v>1</v>
      </c>
      <c r="E1" s="31"/>
      <c r="F1" s="31"/>
    </row>
    <row r="2" spans="1:43" x14ac:dyDescent="0.25">
      <c r="B2" s="27" t="s">
        <v>2</v>
      </c>
      <c r="C2" s="27">
        <v>426</v>
      </c>
      <c r="D2" s="32" t="s">
        <v>282</v>
      </c>
      <c r="E2" s="33"/>
      <c r="F2" s="33"/>
    </row>
    <row r="3" spans="1:43" x14ac:dyDescent="0.25">
      <c r="B3" s="27" t="s">
        <v>4</v>
      </c>
      <c r="C3" s="27">
        <v>1</v>
      </c>
      <c r="D3" s="32"/>
      <c r="E3" s="33"/>
      <c r="F3" s="33"/>
    </row>
    <row r="4" spans="1:43" x14ac:dyDescent="0.25">
      <c r="B4" s="27" t="s">
        <v>5</v>
      </c>
      <c r="C4" s="27">
        <v>66</v>
      </c>
    </row>
    <row r="5" spans="1:43" x14ac:dyDescent="0.25">
      <c r="B5" s="27" t="s">
        <v>6</v>
      </c>
      <c r="C5" s="5">
        <v>43830</v>
      </c>
    </row>
    <row r="6" spans="1:43" x14ac:dyDescent="0.25">
      <c r="B6" s="27" t="s">
        <v>7</v>
      </c>
      <c r="C6" s="27">
        <v>1</v>
      </c>
      <c r="D6" s="27" t="s">
        <v>8</v>
      </c>
    </row>
    <row r="8" spans="1:43" s="72" customFormat="1" x14ac:dyDescent="0.25">
      <c r="A8" s="18" t="s">
        <v>9</v>
      </c>
      <c r="B8" s="50" t="s">
        <v>283</v>
      </c>
      <c r="C8" s="116"/>
      <c r="D8" s="116"/>
      <c r="E8" s="116"/>
      <c r="F8" s="116"/>
      <c r="G8" s="116"/>
      <c r="H8" s="116"/>
      <c r="I8" s="116"/>
      <c r="J8" s="116"/>
      <c r="K8" s="116"/>
      <c r="L8" s="116"/>
      <c r="M8" s="116"/>
      <c r="N8" s="116"/>
      <c r="O8" s="116"/>
      <c r="P8" s="116"/>
      <c r="Q8" s="116"/>
      <c r="R8" s="116"/>
      <c r="S8" s="116"/>
      <c r="T8" s="116"/>
      <c r="U8" s="116"/>
      <c r="V8" s="116"/>
      <c r="W8" s="116"/>
      <c r="X8" s="116"/>
      <c r="Y8" s="116"/>
      <c r="Z8" s="116"/>
      <c r="AA8" s="116"/>
      <c r="AB8" s="116"/>
      <c r="AC8" s="116"/>
      <c r="AD8" s="116"/>
      <c r="AE8" s="116"/>
      <c r="AF8" s="116"/>
      <c r="AG8" s="116"/>
      <c r="AH8" s="116"/>
      <c r="AI8" s="116"/>
      <c r="AJ8" s="116"/>
      <c r="AK8" s="116"/>
      <c r="AL8" s="116"/>
      <c r="AM8" s="116"/>
      <c r="AN8" s="116"/>
      <c r="AO8" s="116"/>
      <c r="AP8" s="116"/>
      <c r="AQ8" s="116"/>
    </row>
    <row r="9" spans="1:43" s="72" customFormat="1" x14ac:dyDescent="0.25">
      <c r="C9" s="18">
        <v>2</v>
      </c>
      <c r="D9" s="18">
        <v>3</v>
      </c>
      <c r="E9" s="18">
        <v>4</v>
      </c>
      <c r="F9" s="18">
        <v>8</v>
      </c>
      <c r="G9" s="18">
        <v>9</v>
      </c>
      <c r="H9" s="18">
        <v>10</v>
      </c>
      <c r="I9" s="18">
        <v>11</v>
      </c>
      <c r="J9" s="18">
        <v>12</v>
      </c>
      <c r="K9" s="18">
        <v>16</v>
      </c>
      <c r="L9" s="18">
        <v>24</v>
      </c>
      <c r="M9" s="18">
        <v>28</v>
      </c>
      <c r="N9" s="18">
        <v>32</v>
      </c>
      <c r="O9" s="18">
        <v>36</v>
      </c>
      <c r="P9" s="18">
        <v>40</v>
      </c>
      <c r="Q9" s="18">
        <v>44</v>
      </c>
      <c r="R9" s="18">
        <v>48</v>
      </c>
      <c r="S9" s="18">
        <v>52</v>
      </c>
      <c r="T9" s="18">
        <v>56</v>
      </c>
      <c r="U9" s="18">
        <v>60</v>
      </c>
      <c r="V9" s="18">
        <v>64</v>
      </c>
      <c r="W9" s="18">
        <v>68</v>
      </c>
      <c r="X9" s="18">
        <v>72</v>
      </c>
      <c r="Y9" s="18">
        <v>76</v>
      </c>
      <c r="Z9" s="18">
        <v>80</v>
      </c>
      <c r="AA9" s="18">
        <v>84</v>
      </c>
      <c r="AB9" s="18">
        <v>88</v>
      </c>
      <c r="AC9" s="18">
        <v>92</v>
      </c>
      <c r="AD9" s="18">
        <v>96</v>
      </c>
      <c r="AE9" s="18">
        <v>100</v>
      </c>
      <c r="AF9" s="18">
        <v>104</v>
      </c>
      <c r="AG9" s="18">
        <v>108</v>
      </c>
      <c r="AH9" s="18">
        <v>112</v>
      </c>
      <c r="AI9" s="18">
        <v>116</v>
      </c>
      <c r="AJ9" s="18">
        <v>119</v>
      </c>
      <c r="AK9" s="18">
        <v>120</v>
      </c>
      <c r="AL9" s="18">
        <v>124</v>
      </c>
      <c r="AM9" s="18">
        <v>128</v>
      </c>
      <c r="AN9" s="18">
        <v>132</v>
      </c>
      <c r="AO9" s="18">
        <v>136</v>
      </c>
      <c r="AP9" s="18">
        <v>140</v>
      </c>
      <c r="AQ9" s="18">
        <v>144</v>
      </c>
    </row>
    <row r="10" spans="1:43" s="72" customFormat="1" ht="30" x14ac:dyDescent="0.25">
      <c r="C10" s="18" t="s">
        <v>11</v>
      </c>
      <c r="D10" s="18" t="s">
        <v>12</v>
      </c>
      <c r="E10" s="18" t="s">
        <v>284</v>
      </c>
      <c r="F10" s="18" t="s">
        <v>285</v>
      </c>
      <c r="G10" s="18" t="s">
        <v>15</v>
      </c>
      <c r="H10" s="18" t="s">
        <v>16</v>
      </c>
      <c r="I10" s="18" t="s">
        <v>17</v>
      </c>
      <c r="J10" s="18" t="s">
        <v>286</v>
      </c>
      <c r="K10" s="18" t="s">
        <v>18</v>
      </c>
      <c r="L10" s="18" t="s">
        <v>287</v>
      </c>
      <c r="M10" s="18" t="s">
        <v>288</v>
      </c>
      <c r="N10" s="18" t="s">
        <v>289</v>
      </c>
      <c r="O10" s="18" t="s">
        <v>290</v>
      </c>
      <c r="P10" s="18" t="s">
        <v>291</v>
      </c>
      <c r="Q10" s="18" t="s">
        <v>292</v>
      </c>
      <c r="R10" s="18" t="s">
        <v>36</v>
      </c>
      <c r="S10" s="18" t="s">
        <v>37</v>
      </c>
      <c r="T10" s="18" t="s">
        <v>39</v>
      </c>
      <c r="U10" s="18" t="s">
        <v>40</v>
      </c>
      <c r="V10" s="18" t="s">
        <v>41</v>
      </c>
      <c r="W10" s="18" t="s">
        <v>293</v>
      </c>
      <c r="X10" s="18" t="s">
        <v>43</v>
      </c>
      <c r="Y10" s="18" t="s">
        <v>44</v>
      </c>
      <c r="Z10" s="18" t="s">
        <v>45</v>
      </c>
      <c r="AA10" s="18" t="s">
        <v>46</v>
      </c>
      <c r="AB10" s="18" t="s">
        <v>47</v>
      </c>
      <c r="AC10" s="18" t="s">
        <v>48</v>
      </c>
      <c r="AD10" s="18" t="s">
        <v>49</v>
      </c>
      <c r="AE10" s="18" t="s">
        <v>51</v>
      </c>
      <c r="AF10" s="18" t="s">
        <v>294</v>
      </c>
      <c r="AG10" s="18" t="s">
        <v>55</v>
      </c>
      <c r="AH10" s="18" t="s">
        <v>56</v>
      </c>
      <c r="AI10" s="18" t="s">
        <v>57</v>
      </c>
      <c r="AJ10" s="18" t="s">
        <v>295</v>
      </c>
      <c r="AK10" s="18" t="s">
        <v>296</v>
      </c>
      <c r="AL10" s="18" t="s">
        <v>297</v>
      </c>
      <c r="AM10" s="18" t="s">
        <v>61</v>
      </c>
      <c r="AN10" s="18" t="s">
        <v>62</v>
      </c>
      <c r="AO10" s="18" t="s">
        <v>63</v>
      </c>
      <c r="AP10" s="18" t="s">
        <v>64</v>
      </c>
      <c r="AQ10" s="18" t="s">
        <v>65</v>
      </c>
    </row>
    <row r="11" spans="1:43" s="72" customFormat="1" ht="60" x14ac:dyDescent="0.25">
      <c r="A11" s="18">
        <v>1</v>
      </c>
      <c r="B11" s="72" t="s">
        <v>66</v>
      </c>
      <c r="C11" s="6" t="s">
        <v>81</v>
      </c>
      <c r="D11" s="6" t="s">
        <v>318</v>
      </c>
      <c r="E11" s="6" t="s">
        <v>123</v>
      </c>
      <c r="F11" s="6" t="s">
        <v>67</v>
      </c>
      <c r="G11" s="6" t="s">
        <v>67</v>
      </c>
      <c r="H11" s="6"/>
      <c r="I11" s="6" t="s">
        <v>67</v>
      </c>
      <c r="J11" s="21" t="s">
        <v>67</v>
      </c>
      <c r="K11" s="6" t="s">
        <v>235</v>
      </c>
      <c r="L11" s="6" t="s">
        <v>67</v>
      </c>
      <c r="M11" s="6"/>
      <c r="N11" s="6"/>
      <c r="O11" s="6" t="s">
        <v>146</v>
      </c>
      <c r="P11" s="6" t="s">
        <v>67</v>
      </c>
      <c r="Q11" s="6"/>
      <c r="R11" s="6" t="s">
        <v>126</v>
      </c>
      <c r="S11" s="6" t="s">
        <v>123</v>
      </c>
      <c r="T11" s="6" t="s">
        <v>109</v>
      </c>
      <c r="U11" s="6" t="s">
        <v>121</v>
      </c>
      <c r="V11" s="6"/>
      <c r="W11" s="6"/>
      <c r="X11" s="6" t="s">
        <v>146</v>
      </c>
      <c r="Y11" s="6" t="s">
        <v>67</v>
      </c>
      <c r="Z11" s="6" t="s">
        <v>67</v>
      </c>
      <c r="AA11" s="6" t="s">
        <v>301</v>
      </c>
      <c r="AB11" s="6"/>
      <c r="AC11" s="6"/>
      <c r="AD11" s="6" t="s">
        <v>146</v>
      </c>
      <c r="AE11" s="6" t="s">
        <v>67</v>
      </c>
      <c r="AF11" s="6"/>
      <c r="AG11" s="6" t="s">
        <v>113</v>
      </c>
      <c r="AH11" s="6">
        <v>0</v>
      </c>
      <c r="AI11" s="6">
        <v>0</v>
      </c>
      <c r="AJ11" s="21" t="s">
        <v>67</v>
      </c>
      <c r="AK11" s="21" t="s">
        <v>67</v>
      </c>
      <c r="AL11" s="21" t="s">
        <v>67</v>
      </c>
      <c r="AM11" s="6">
        <v>0</v>
      </c>
      <c r="AN11" s="6">
        <v>0</v>
      </c>
      <c r="AO11" s="6">
        <v>0</v>
      </c>
      <c r="AP11" s="6">
        <v>0</v>
      </c>
      <c r="AQ11" s="6" t="s">
        <v>67</v>
      </c>
    </row>
    <row r="12" spans="1:43" s="72" customFormat="1" x14ac:dyDescent="0.25">
      <c r="A12" s="18">
        <v>-1</v>
      </c>
      <c r="C12" s="7" t="s">
        <v>67</v>
      </c>
      <c r="D12" s="7" t="s">
        <v>67</v>
      </c>
      <c r="E12" s="7" t="s">
        <v>67</v>
      </c>
      <c r="F12" s="7" t="s">
        <v>67</v>
      </c>
      <c r="G12" s="7" t="s">
        <v>67</v>
      </c>
      <c r="H12" s="7" t="s">
        <v>67</v>
      </c>
      <c r="I12" s="7" t="s">
        <v>67</v>
      </c>
      <c r="J12" s="7" t="s">
        <v>67</v>
      </c>
      <c r="K12" s="7" t="s">
        <v>67</v>
      </c>
      <c r="L12" s="7" t="s">
        <v>67</v>
      </c>
      <c r="M12" s="7" t="s">
        <v>67</v>
      </c>
      <c r="N12" s="7" t="s">
        <v>67</v>
      </c>
      <c r="O12" s="7" t="s">
        <v>67</v>
      </c>
      <c r="P12" s="7" t="s">
        <v>67</v>
      </c>
      <c r="Q12" s="7" t="s">
        <v>67</v>
      </c>
      <c r="R12" s="7" t="s">
        <v>67</v>
      </c>
      <c r="S12" s="7" t="s">
        <v>67</v>
      </c>
      <c r="T12" s="7" t="s">
        <v>67</v>
      </c>
      <c r="U12" s="7" t="s">
        <v>67</v>
      </c>
      <c r="V12" s="7" t="s">
        <v>67</v>
      </c>
      <c r="W12" s="7" t="s">
        <v>67</v>
      </c>
      <c r="X12" s="7" t="s">
        <v>67</v>
      </c>
      <c r="Y12" s="7" t="s">
        <v>67</v>
      </c>
      <c r="Z12" s="7" t="s">
        <v>67</v>
      </c>
      <c r="AA12" s="7" t="s">
        <v>67</v>
      </c>
      <c r="AB12" s="7" t="s">
        <v>67</v>
      </c>
      <c r="AC12" s="7" t="s">
        <v>67</v>
      </c>
      <c r="AD12" s="7" t="s">
        <v>67</v>
      </c>
      <c r="AE12" s="7" t="s">
        <v>67</v>
      </c>
      <c r="AF12" s="7" t="s">
        <v>67</v>
      </c>
      <c r="AG12" s="7" t="s">
        <v>67</v>
      </c>
      <c r="AH12" s="7" t="s">
        <v>67</v>
      </c>
      <c r="AI12" s="7" t="s">
        <v>67</v>
      </c>
      <c r="AJ12" s="7" t="s">
        <v>67</v>
      </c>
      <c r="AK12" s="7" t="s">
        <v>67</v>
      </c>
      <c r="AL12" s="7" t="s">
        <v>67</v>
      </c>
      <c r="AM12" s="7" t="s">
        <v>67</v>
      </c>
      <c r="AN12" s="7" t="s">
        <v>67</v>
      </c>
      <c r="AO12" s="7" t="s">
        <v>67</v>
      </c>
      <c r="AP12" s="7" t="s">
        <v>67</v>
      </c>
      <c r="AQ12" s="7" t="s">
        <v>67</v>
      </c>
    </row>
    <row r="13" spans="1:43" s="72" customFormat="1" x14ac:dyDescent="0.25">
      <c r="A13" s="18">
        <v>999999</v>
      </c>
      <c r="B13" s="72" t="s">
        <v>68</v>
      </c>
      <c r="C13" s="7" t="s">
        <v>67</v>
      </c>
      <c r="D13" s="7" t="s">
        <v>67</v>
      </c>
      <c r="E13" s="7" t="s">
        <v>67</v>
      </c>
      <c r="F13" s="7" t="s">
        <v>67</v>
      </c>
      <c r="G13" s="7" t="s">
        <v>67</v>
      </c>
      <c r="H13" s="7" t="s">
        <v>67</v>
      </c>
      <c r="I13" s="7" t="s">
        <v>67</v>
      </c>
      <c r="J13" s="7" t="s">
        <v>67</v>
      </c>
      <c r="K13" s="7" t="s">
        <v>67</v>
      </c>
      <c r="L13" s="7" t="s">
        <v>67</v>
      </c>
      <c r="N13" s="7" t="s">
        <v>67</v>
      </c>
      <c r="O13" s="7" t="s">
        <v>67</v>
      </c>
      <c r="P13" s="7" t="s">
        <v>67</v>
      </c>
      <c r="Q13" s="7" t="s">
        <v>67</v>
      </c>
      <c r="R13" s="7" t="s">
        <v>67</v>
      </c>
      <c r="S13" s="7" t="s">
        <v>67</v>
      </c>
      <c r="T13" s="7" t="s">
        <v>67</v>
      </c>
      <c r="U13" s="7" t="s">
        <v>67</v>
      </c>
      <c r="V13" s="7" t="s">
        <v>67</v>
      </c>
      <c r="W13" s="7" t="s">
        <v>67</v>
      </c>
      <c r="X13" s="7" t="s">
        <v>67</v>
      </c>
      <c r="Y13" s="7" t="s">
        <v>67</v>
      </c>
      <c r="Z13" s="7" t="s">
        <v>67</v>
      </c>
      <c r="AA13" s="7" t="s">
        <v>67</v>
      </c>
      <c r="AB13" s="7" t="s">
        <v>67</v>
      </c>
      <c r="AC13" s="7" t="s">
        <v>67</v>
      </c>
      <c r="AD13" s="7" t="s">
        <v>67</v>
      </c>
      <c r="AE13" s="7" t="s">
        <v>67</v>
      </c>
      <c r="AF13" s="7" t="s">
        <v>67</v>
      </c>
      <c r="AG13" s="7" t="s">
        <v>67</v>
      </c>
      <c r="AI13" s="7" t="s">
        <v>67</v>
      </c>
      <c r="AJ13" s="7" t="s">
        <v>67</v>
      </c>
      <c r="AK13" s="7" t="s">
        <v>67</v>
      </c>
      <c r="AL13" s="7" t="s">
        <v>67</v>
      </c>
      <c r="AM13" s="7" t="s">
        <v>67</v>
      </c>
      <c r="AN13" s="7" t="s">
        <v>67</v>
      </c>
      <c r="AO13" s="7" t="s">
        <v>67</v>
      </c>
      <c r="AP13" s="7" t="s">
        <v>67</v>
      </c>
      <c r="AQ13" s="7" t="s">
        <v>67</v>
      </c>
    </row>
    <row r="14" spans="1:43" s="72" customFormat="1" x14ac:dyDescent="0.25"/>
    <row r="15" spans="1:43" s="72" customFormat="1" x14ac:dyDescent="0.25"/>
    <row r="16" spans="1:43" s="72" customFormat="1" x14ac:dyDescent="0.25"/>
    <row r="17" s="72" customFormat="1" x14ac:dyDescent="0.25"/>
    <row r="18" s="72" customFormat="1" x14ac:dyDescent="0.25"/>
    <row r="19" s="72" customFormat="1" x14ac:dyDescent="0.25"/>
    <row r="20" s="72" customFormat="1" x14ac:dyDescent="0.25"/>
    <row r="21" s="72" customFormat="1" x14ac:dyDescent="0.25"/>
    <row r="22" s="72" customFormat="1" x14ac:dyDescent="0.25"/>
    <row r="23" s="72" customFormat="1" x14ac:dyDescent="0.25"/>
    <row r="24" s="72" customFormat="1" x14ac:dyDescent="0.25"/>
    <row r="25" s="72" customFormat="1" x14ac:dyDescent="0.25"/>
    <row r="26" s="72" customFormat="1" x14ac:dyDescent="0.25"/>
    <row r="351003" spans="1:10" x14ac:dyDescent="0.25">
      <c r="A351003" s="8" t="s">
        <v>69</v>
      </c>
      <c r="B351003" s="8" t="s">
        <v>298</v>
      </c>
      <c r="C351003" s="8" t="s">
        <v>70</v>
      </c>
      <c r="D351003" s="8" t="s">
        <v>73</v>
      </c>
      <c r="E351003" s="8" t="s">
        <v>76</v>
      </c>
      <c r="F351003" s="8" t="s">
        <v>77</v>
      </c>
      <c r="G351003" s="8" t="s">
        <v>78</v>
      </c>
      <c r="H351003" s="8" t="s">
        <v>75</v>
      </c>
      <c r="I351003" s="8" t="s">
        <v>75</v>
      </c>
      <c r="J351003" s="8" t="s">
        <v>80</v>
      </c>
    </row>
    <row r="351004" spans="1:10" x14ac:dyDescent="0.25">
      <c r="A351004" s="8" t="s">
        <v>81</v>
      </c>
      <c r="B351004" s="8" t="s">
        <v>299</v>
      </c>
      <c r="C351004" s="8" t="s">
        <v>82</v>
      </c>
      <c r="D351004" s="8" t="s">
        <v>85</v>
      </c>
      <c r="E351004" s="8" t="s">
        <v>88</v>
      </c>
      <c r="F351004" s="8" t="s">
        <v>89</v>
      </c>
      <c r="G351004" s="8" t="s">
        <v>90</v>
      </c>
      <c r="H351004" s="8" t="s">
        <v>91</v>
      </c>
      <c r="I351004" s="8" t="s">
        <v>300</v>
      </c>
      <c r="J351004" s="8" t="s">
        <v>93</v>
      </c>
    </row>
    <row r="351005" spans="1:10" x14ac:dyDescent="0.25">
      <c r="B351005" s="8" t="s">
        <v>123</v>
      </c>
      <c r="C351005" s="8" t="s">
        <v>94</v>
      </c>
      <c r="D351005" s="8" t="s">
        <v>97</v>
      </c>
      <c r="E351005" s="8" t="s">
        <v>100</v>
      </c>
      <c r="F351005" s="8" t="s">
        <v>101</v>
      </c>
      <c r="G351005" s="8" t="s">
        <v>102</v>
      </c>
      <c r="H351005" s="8" t="s">
        <v>99</v>
      </c>
      <c r="I351005" s="8" t="s">
        <v>99</v>
      </c>
      <c r="J351005" s="8" t="s">
        <v>104</v>
      </c>
    </row>
    <row r="351006" spans="1:10" x14ac:dyDescent="0.25">
      <c r="C351006" s="8" t="s">
        <v>105</v>
      </c>
      <c r="D351006" s="8" t="s">
        <v>108</v>
      </c>
      <c r="E351006" s="8" t="s">
        <v>111</v>
      </c>
      <c r="F351006" s="8" t="s">
        <v>112</v>
      </c>
      <c r="G351006" s="8" t="s">
        <v>109</v>
      </c>
      <c r="H351006" s="8" t="s">
        <v>110</v>
      </c>
      <c r="I351006" s="8" t="s">
        <v>301</v>
      </c>
      <c r="J351006" s="8" t="s">
        <v>113</v>
      </c>
    </row>
    <row r="351007" spans="1:10" x14ac:dyDescent="0.25">
      <c r="C351007" s="8" t="s">
        <v>114</v>
      </c>
      <c r="D351007" s="8" t="s">
        <v>117</v>
      </c>
      <c r="E351007" s="8" t="s">
        <v>119</v>
      </c>
      <c r="F351007" s="8" t="s">
        <v>120</v>
      </c>
      <c r="H351007" s="8" t="s">
        <v>121</v>
      </c>
    </row>
    <row r="351008" spans="1:10" x14ac:dyDescent="0.25">
      <c r="C351008" s="8" t="s">
        <v>122</v>
      </c>
      <c r="D351008" s="8" t="s">
        <v>125</v>
      </c>
      <c r="E351008" s="8" t="s">
        <v>126</v>
      </c>
      <c r="F351008" s="8" t="s">
        <v>127</v>
      </c>
    </row>
    <row r="351009" spans="3:6" x14ac:dyDescent="0.25">
      <c r="C351009" s="8" t="s">
        <v>128</v>
      </c>
      <c r="D351009" s="8" t="s">
        <v>130</v>
      </c>
      <c r="F351009" s="8" t="s">
        <v>131</v>
      </c>
    </row>
    <row r="351010" spans="3:6" x14ac:dyDescent="0.25">
      <c r="C351010" s="8" t="s">
        <v>132</v>
      </c>
      <c r="D351010" s="8" t="s">
        <v>134</v>
      </c>
      <c r="F351010" s="8" t="s">
        <v>135</v>
      </c>
    </row>
    <row r="351011" spans="3:6" x14ac:dyDescent="0.25">
      <c r="C351011" s="8" t="s">
        <v>136</v>
      </c>
      <c r="D351011" s="8" t="s">
        <v>138</v>
      </c>
      <c r="F351011" s="8" t="s">
        <v>139</v>
      </c>
    </row>
    <row r="351012" spans="3:6" x14ac:dyDescent="0.25">
      <c r="C351012" s="8" t="s">
        <v>140</v>
      </c>
      <c r="D351012" s="8" t="s">
        <v>142</v>
      </c>
      <c r="F351012" s="8" t="s">
        <v>143</v>
      </c>
    </row>
    <row r="351013" spans="3:6" x14ac:dyDescent="0.25">
      <c r="C351013" s="8" t="s">
        <v>144</v>
      </c>
      <c r="D351013" s="8" t="s">
        <v>146</v>
      </c>
      <c r="F351013" s="8" t="s">
        <v>147</v>
      </c>
    </row>
    <row r="351014" spans="3:6" x14ac:dyDescent="0.25">
      <c r="C351014" s="8" t="s">
        <v>148</v>
      </c>
      <c r="F351014" s="8" t="s">
        <v>150</v>
      </c>
    </row>
    <row r="351015" spans="3:6" x14ac:dyDescent="0.25">
      <c r="C351015" s="8" t="s">
        <v>151</v>
      </c>
      <c r="F351015" s="8" t="s">
        <v>153</v>
      </c>
    </row>
    <row r="351016" spans="3:6" x14ac:dyDescent="0.25">
      <c r="C351016" s="8" t="s">
        <v>154</v>
      </c>
      <c r="F351016" s="8" t="s">
        <v>156</v>
      </c>
    </row>
    <row r="351017" spans="3:6" x14ac:dyDescent="0.25">
      <c r="C351017" s="8" t="s">
        <v>157</v>
      </c>
      <c r="F351017" s="8" t="s">
        <v>159</v>
      </c>
    </row>
    <row r="351018" spans="3:6" x14ac:dyDescent="0.25">
      <c r="C351018" s="8" t="s">
        <v>160</v>
      </c>
      <c r="F351018" s="8" t="s">
        <v>162</v>
      </c>
    </row>
    <row r="351019" spans="3:6" x14ac:dyDescent="0.25">
      <c r="C351019" s="8" t="s">
        <v>163</v>
      </c>
      <c r="F351019" s="8" t="s">
        <v>165</v>
      </c>
    </row>
    <row r="351020" spans="3:6" x14ac:dyDescent="0.25">
      <c r="C351020" s="8" t="s">
        <v>166</v>
      </c>
      <c r="F351020" s="8" t="s">
        <v>168</v>
      </c>
    </row>
    <row r="351021" spans="3:6" x14ac:dyDescent="0.25">
      <c r="C351021" s="8" t="s">
        <v>169</v>
      </c>
      <c r="F351021" s="8" t="s">
        <v>171</v>
      </c>
    </row>
    <row r="351022" spans="3:6" x14ac:dyDescent="0.25">
      <c r="C351022" s="8" t="s">
        <v>172</v>
      </c>
      <c r="F351022" s="8" t="s">
        <v>174</v>
      </c>
    </row>
    <row r="351023" spans="3:6" x14ac:dyDescent="0.25">
      <c r="C351023" s="8" t="s">
        <v>175</v>
      </c>
      <c r="F351023" s="8" t="s">
        <v>176</v>
      </c>
    </row>
    <row r="351024" spans="3:6" x14ac:dyDescent="0.25">
      <c r="C351024" s="8" t="s">
        <v>177</v>
      </c>
      <c r="F351024" s="8" t="s">
        <v>178</v>
      </c>
    </row>
    <row r="351025" spans="3:6" x14ac:dyDescent="0.25">
      <c r="C351025" s="8" t="s">
        <v>179</v>
      </c>
      <c r="F351025" s="8" t="s">
        <v>180</v>
      </c>
    </row>
    <row r="351026" spans="3:6" x14ac:dyDescent="0.25">
      <c r="C351026" s="8" t="s">
        <v>181</v>
      </c>
      <c r="F351026" s="8" t="s">
        <v>182</v>
      </c>
    </row>
    <row r="351027" spans="3:6" x14ac:dyDescent="0.25">
      <c r="C351027" s="8" t="s">
        <v>183</v>
      </c>
      <c r="F351027" s="8" t="s">
        <v>184</v>
      </c>
    </row>
    <row r="351028" spans="3:6" x14ac:dyDescent="0.25">
      <c r="C351028" s="8" t="s">
        <v>185</v>
      </c>
      <c r="F351028" s="8" t="s">
        <v>186</v>
      </c>
    </row>
    <row r="351029" spans="3:6" x14ac:dyDescent="0.25">
      <c r="C351029" s="8" t="s">
        <v>187</v>
      </c>
      <c r="F351029" s="8" t="s">
        <v>188</v>
      </c>
    </row>
    <row r="351030" spans="3:6" x14ac:dyDescent="0.25">
      <c r="C351030" s="8" t="s">
        <v>189</v>
      </c>
      <c r="F351030" s="8" t="s">
        <v>190</v>
      </c>
    </row>
    <row r="351031" spans="3:6" x14ac:dyDescent="0.25">
      <c r="C351031" s="8" t="s">
        <v>191</v>
      </c>
      <c r="F351031" s="8" t="s">
        <v>192</v>
      </c>
    </row>
    <row r="351032" spans="3:6" x14ac:dyDescent="0.25">
      <c r="C351032" s="8" t="s">
        <v>193</v>
      </c>
      <c r="F351032" s="8" t="s">
        <v>194</v>
      </c>
    </row>
    <row r="351033" spans="3:6" x14ac:dyDescent="0.25">
      <c r="C351033" s="8" t="s">
        <v>195</v>
      </c>
      <c r="F351033" s="8" t="s">
        <v>196</v>
      </c>
    </row>
    <row r="351034" spans="3:6" x14ac:dyDescent="0.25">
      <c r="C351034" s="8" t="s">
        <v>197</v>
      </c>
      <c r="F351034" s="8" t="s">
        <v>198</v>
      </c>
    </row>
    <row r="351035" spans="3:6" x14ac:dyDescent="0.25">
      <c r="C351035" s="8" t="s">
        <v>199</v>
      </c>
      <c r="F351035" s="8" t="s">
        <v>200</v>
      </c>
    </row>
    <row r="351036" spans="3:6" x14ac:dyDescent="0.25">
      <c r="C351036" s="8" t="s">
        <v>201</v>
      </c>
      <c r="F351036" s="8" t="s">
        <v>202</v>
      </c>
    </row>
    <row r="351037" spans="3:6" x14ac:dyDescent="0.25">
      <c r="C351037" s="8" t="s">
        <v>203</v>
      </c>
      <c r="F351037" s="8" t="s">
        <v>204</v>
      </c>
    </row>
    <row r="351038" spans="3:6" x14ac:dyDescent="0.25">
      <c r="C351038" s="8" t="s">
        <v>205</v>
      </c>
      <c r="F351038" s="8" t="s">
        <v>206</v>
      </c>
    </row>
    <row r="351039" spans="3:6" x14ac:dyDescent="0.25">
      <c r="C351039" s="8" t="s">
        <v>207</v>
      </c>
      <c r="F351039" s="8" t="s">
        <v>208</v>
      </c>
    </row>
    <row r="351040" spans="3:6" x14ac:dyDescent="0.25">
      <c r="C351040" s="8" t="s">
        <v>209</v>
      </c>
      <c r="F351040" s="8" t="s">
        <v>210</v>
      </c>
    </row>
    <row r="351041" spans="3:6" x14ac:dyDescent="0.25">
      <c r="C351041" s="8" t="s">
        <v>211</v>
      </c>
      <c r="F351041" s="8" t="s">
        <v>212</v>
      </c>
    </row>
    <row r="351042" spans="3:6" x14ac:dyDescent="0.25">
      <c r="C351042" s="8" t="s">
        <v>213</v>
      </c>
      <c r="F351042" s="8" t="s">
        <v>214</v>
      </c>
    </row>
    <row r="351043" spans="3:6" x14ac:dyDescent="0.25">
      <c r="C351043" s="8" t="s">
        <v>215</v>
      </c>
      <c r="F351043" s="8" t="s">
        <v>216</v>
      </c>
    </row>
    <row r="351044" spans="3:6" x14ac:dyDescent="0.25">
      <c r="C351044" s="8" t="s">
        <v>217</v>
      </c>
      <c r="F351044" s="8" t="s">
        <v>218</v>
      </c>
    </row>
    <row r="351045" spans="3:6" x14ac:dyDescent="0.25">
      <c r="C351045" s="8" t="s">
        <v>219</v>
      </c>
      <c r="F351045" s="8" t="s">
        <v>220</v>
      </c>
    </row>
    <row r="351046" spans="3:6" x14ac:dyDescent="0.25">
      <c r="C351046" s="8" t="s">
        <v>221</v>
      </c>
      <c r="F351046" s="8" t="s">
        <v>222</v>
      </c>
    </row>
    <row r="351047" spans="3:6" x14ac:dyDescent="0.25">
      <c r="C351047" s="8" t="s">
        <v>223</v>
      </c>
      <c r="F351047" s="8" t="s">
        <v>224</v>
      </c>
    </row>
    <row r="351048" spans="3:6" x14ac:dyDescent="0.25">
      <c r="C351048" s="8" t="s">
        <v>225</v>
      </c>
      <c r="F351048" s="8" t="s">
        <v>226</v>
      </c>
    </row>
    <row r="351049" spans="3:6" x14ac:dyDescent="0.25">
      <c r="C351049" s="8" t="s">
        <v>227</v>
      </c>
      <c r="F351049" s="8" t="s">
        <v>228</v>
      </c>
    </row>
    <row r="351050" spans="3:6" x14ac:dyDescent="0.25">
      <c r="C351050" s="8" t="s">
        <v>229</v>
      </c>
      <c r="F351050" s="8" t="s">
        <v>230</v>
      </c>
    </row>
    <row r="351051" spans="3:6" x14ac:dyDescent="0.25">
      <c r="C351051" s="8" t="s">
        <v>231</v>
      </c>
      <c r="F351051" s="8" t="s">
        <v>232</v>
      </c>
    </row>
    <row r="351052" spans="3:6" x14ac:dyDescent="0.25">
      <c r="C351052" s="8" t="s">
        <v>233</v>
      </c>
      <c r="F351052" s="8" t="s">
        <v>234</v>
      </c>
    </row>
    <row r="351053" spans="3:6" x14ac:dyDescent="0.25">
      <c r="C351053" s="8" t="s">
        <v>235</v>
      </c>
      <c r="F351053" s="8" t="s">
        <v>236</v>
      </c>
    </row>
    <row r="351054" spans="3:6" x14ac:dyDescent="0.25">
      <c r="F351054" s="8" t="s">
        <v>237</v>
      </c>
    </row>
    <row r="351055" spans="3:6" x14ac:dyDescent="0.25">
      <c r="F351055" s="8" t="s">
        <v>238</v>
      </c>
    </row>
    <row r="351056" spans="3:6" x14ac:dyDescent="0.25">
      <c r="F351056" s="8" t="s">
        <v>239</v>
      </c>
    </row>
    <row r="351057" spans="6:6" x14ac:dyDescent="0.25">
      <c r="F351057" s="8" t="s">
        <v>123</v>
      </c>
    </row>
  </sheetData>
  <sheetProtection algorithmName="SHA-512" hashValue="N1r0vtzbBhxZ3WAXdX7AMD20/3WHlkYSUlz3LwyHSC2TozVCVIeNhKkh0/tD/i8zuHcMy4SyNWo0uS/ix9YXPQ==" saltValue="BPNKx7/EianUhVMqaKVm+A==" spinCount="100000" sheet="1" objects="1" scenarios="1"/>
  <mergeCells count="3">
    <mergeCell ref="B8:AQ8"/>
    <mergeCell ref="D1:F1"/>
    <mergeCell ref="D2:F3"/>
  </mergeCells>
  <dataValidations count="41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3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300-000001000000}">
      <formula1>0</formula1>
      <formula2>290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si es  CONTRATO / CONVENIO INTERADMINISTRATIVO o si  es CONVENIO DE COOPERACIÓN (NACIONAL / INTERNACIONAL)" sqref="E11" xr:uid="{00000000-0002-0000-0300-000002000000}">
      <formula1>$B$351002:$B$351005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el número de identificación del Convenio o Contrato; coloque comilla simple (apóstrofe) ANTES del número." sqref="F11" xr:uid="{00000000-0002-0000-0300-000003000000}">
      <formula1>0</formula1>
      <formula2>390</formula2>
    </dataValidation>
    <dataValidation type="textLength" allowBlank="1" showInputMessage="1" showErrorMessage="1" errorTitle="Entrada no válida" error="Escriba un texto  Maximo 200 Caracteres" promptTitle="Cualquier contenido Maximo 200 Caracteres" prompt=" Registre el nombre del ordenador del Gasto o su Delegado. (MÁX. 200 CARACTERES)." sqref="G11" xr:uid="{00000000-0002-0000-0300-000004000000}">
      <formula1>0</formula1>
      <formula2>200</formula2>
    </dataValidation>
    <dataValidation type="decimal" allowBlank="1" showInputMessage="1" showErrorMessage="1" errorTitle="Entrada no válida" error="Por favor escriba un número" promptTitle="Escriba un número en esta casilla" prompt=" Registre el número de cédula del ordenador del Gasto o su Delegado. (MÁX. 14 CARACTERES)." sqref="H11" xr:uid="{00000000-0002-0000-0300-000005000000}">
      <formula1>-99999999999999</formula1>
      <formula2>99999999999999</formula2>
    </dataValidation>
    <dataValidation type="textLength" allowBlank="1" showInputMessage="1" showErrorMessage="1" errorTitle="Entrada no válida" error="Escriba un texto  Maximo 200 Caracteres" promptTitle="Cualquier contenido Maximo 200 Caracteres" prompt=" Describa el cargo del ordenador del Gasto o su Delegado. (MÁX. 200 CARACTERES)." sqref="I11" xr:uid="{00000000-0002-0000-0300-000006000000}">
      <formula1>0</formula1>
      <formula2>200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/ Convenio (Formato AAAA/MM/DD)." sqref="J11" xr:uid="{00000000-0002-0000-0300-000007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cione EL NÚMERO, según las veces que ha reportado  este Convenio o Contrato en el SIRECI." sqref="K11" xr:uid="{00000000-0002-0000-0300-000008000000}">
      <formula1>$C$351002:$C$351053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DE MANERA BREVE el OBJETO del covenio o contrato. (MÁX. 390 CARACTERES)" sqref="L11" xr:uid="{00000000-0002-0000-0300-000009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PESOS el valor total del Convenio / Contrato; si es en otra moneda, conviértalo a pesos con la TRM utilizada." sqref="M11" xr:uid="{00000000-0002-0000-0300-00000A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l NIT de la Entidad Pública que interviene en el Convenio o Contrato SIN DÍGITO DE VERIFICACIÓN, NI PUNTOS NI COMAS." sqref="N11" xr:uid="{00000000-0002-0000-03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Entidad Pública que interviene en el Convenio o Contrato." sqref="O11" xr:uid="{00000000-0002-0000-0300-00000C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Entidad Pública que hace parte del Convenio o contrato." sqref="P11" xr:uid="{00000000-0002-0000-0300-00000D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trato o Convenio." sqref="Q11" xr:uid="{00000000-0002-0000-0300-00000E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Garantía del Convenio o Contrato." sqref="R11" xr:uid="{00000000-0002-0000-0300-00000F000000}">
      <formula1>$E$351002:$E$351008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(LOS) RIESGO(S) que está amparando." sqref="S11" xr:uid="{00000000-0002-0000-0300-000010000000}">
      <formula1>$F$351002:$F$351057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 EL RESPONSABLE del seguimiento a la ejecución del Convenio o Contrato." sqref="T11" xr:uid="{00000000-0002-0000-0300-000011000000}">
      <formula1>$G$351002:$G$351006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l INTERVENTOR del contrato Si seleccionó SUPERVISOR en la columna 56, seleccione en esta columna 60 la última opción del listado." sqref="U11" xr:uid="{00000000-0002-0000-0300-000012000000}">
      <formula1>$H$351002:$H$351007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Interventor SIN PUNTOS NI COMAS" sqref="V11" xr:uid="{00000000-0002-0000-0300-000013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Interventor  SIN DÍGITO DE VERIFICACIÓN." sqref="W11" xr:uid="{00000000-0002-0000-0300-000014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Interventor." sqref="X11" xr:uid="{00000000-0002-0000-0300-000015000000}">
      <formula1>$D$351002:$D$351013</formula1>
    </dataValidation>
    <dataValidation type="textLength" allowBlank="1" showInputMessage="1" showErrorMessage="1" errorTitle="Entrada no válida" error="Escriba un texto " promptTitle="Cualquier contenido" prompt=" Registre el número de la CÉDULA DE EXTRANJERÍA del Interventor, SIN PUNTOS NI COMAS." sqref="Y11" xr:uid="{00000000-0002-0000-0300-000016000000}">
      <formula1>0</formula1>
      <formula2>4000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Interventor del contrato." sqref="Z11" xr:uid="{00000000-0002-0000-0300-00001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ndentificación del SUPERVISOR del contrato Si seleccionó INTERVENTOR en la columna 56, seleccione en esta columna 84 la última opción del listado." sqref="AA11" xr:uid="{00000000-0002-0000-0300-000018000000}">
      <formula1>$I$351002:$I$351006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l Supervisor SIN PUNTOS NI COMAS" sqref="AB11" xr:uid="{00000000-0002-0000-0300-000019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Supervisor  SIN DÍGITO DE VERIFICACIÓN." sqref="AC11" xr:uid="{00000000-0002-0000-0300-00001A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l Supervisor." sqref="AD11" xr:uid="{00000000-0002-0000-0300-00001B000000}">
      <formula1>$D$351002:$D$351013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Supervisor del contrato." sqref="AE11" xr:uid="{00000000-0002-0000-0300-00001C000000}">
      <formula1>0</formula1>
      <formula2>390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CALENDARIO el plazo de ejecución del Convenio o Contrato." sqref="AF11" xr:uid="{00000000-0002-0000-0300-00001D000000}">
      <formula1>-9223372036854770000</formula1>
      <formula2>9223372036854770000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ADICIÓN al contrato, o si no ha sido adicionado." sqref="AG11" xr:uid="{00000000-0002-0000-0300-00001E000000}">
      <formula1>$J$351002:$J$351006</formula1>
    </dataValidation>
    <dataValidation type="decimal" allowBlank="1" showInputMessage="1" showErrorMessage="1" errorTitle="Entrada no válida" error="Por favor escriba un número" promptTitle="Escriba un número en esta casilla" prompt=" Registre EN PESOS  el valor total en dinero de la adición si la hubo. De lo contrario registre 0 (CERO)." sqref="AH11" xr:uid="{00000000-0002-0000-0300-00001F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DE DÍAS el tiempo de adición si lo hubo. De lo contrario registre 0 (CERO)." sqref="AI11" xr:uid="{00000000-0002-0000-0300-000020000000}">
      <formula1>-9223372036854770000</formula1>
      <formula2>9223372036854770000</formula2>
    </dataValidation>
    <dataValidation type="date" allowBlank="1" showInputMessage="1" errorTitle="Entrada no válida" error="Por favor escriba una fecha válida (AAAA/MM/DD)" promptTitle="Ingrese una fecha (AAAA/MM/DD)" prompt=" Registre fecha de inicio del CONVENIO o CONTRATO, según lo acordado en el mismo. Si no tiene info, DEJE EN BLANCO ESTA CELDA. (FORMATO AAAA/MM/DD)." sqref="AJ11" xr:uid="{00000000-0002-0000-0300-000021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 terminación del Conv o Contr  (según Acta de recibo del bien o serv. contratado o su equiv. cuando sea el caso). Si no tiene info, DEJE EN BLANCO ESTA CELDA. (FORMATO AAAA/MM/DD)." sqref="AK11" xr:uid="{00000000-0002-0000-0300-000022000000}">
      <formula1>1900/1/1</formula1>
      <formula2>3000/1/1</formula2>
    </dataValidation>
    <dataValidation type="date" allowBlank="1" showInputMessage="1" errorTitle="Entrada no válida" error="Por favor escriba una fecha válida (AAAA/MM/DD)" promptTitle="Ingrese una fecha (AAAA/MM/DD)" prompt=" Registre fecha del acta de liquidación del Convenio o Contrato, suscrita por las partes intervinientes. Si no tiene info, DEJE EN BLANCO ESTA CELDA. (FORMATO AAAA/MM/DD)." sqref="AL11" xr:uid="{00000000-0002-0000-0300-000023000000}">
      <formula1>1900/1/1</formula1>
      <formula2>3000/1/1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del contrato según la programación establecida en el cronograma. Solo en el caso de reporte de la SUSCRIPCIÓN se podrá colocar 0 (cero)." sqref="AM11" xr:uid="{00000000-0002-0000-0300-000024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avance REAL alcanzado a fecha de corte de rendición, conforme a informes de ejecución. Solo en el caso de reporte de la SUSCRIPCIÓN se podrá colocar 0 (cero)." sqref="AN11" xr:uid="{00000000-0002-0000-0300-000025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porcentaje sobre el avance presupuestal del contrato según la programación establecida en el cronograma. Solo en el caso de reporte de la SUSCRIPCIÓN se podrá colocar 0 (cero)." sqref="AO11" xr:uid="{00000000-0002-0000-0300-000026000000}">
      <formula1>-9223372036854770000</formula1>
      <formula2>9223372036854770000</formula2>
    </dataValidation>
    <dataValidation type="decimal" allowBlank="1" showInputMessage="1" showErrorMessage="1" errorTitle="Entrada no válida" error="Por favor escriba un número" promptTitle="Escriba un número en esta casilla" prompt=" Registre EN NÚMERO el % sobre avance REAL alcanzado presupuestalm a fecha de corte de rendición, conforme a informes de ejecución. Solo en caso de reporte de SUSCRIPCIÓN se podrá colocar 0 (cero)." sqref="AP11" xr:uid="{00000000-0002-0000-0300-000027000000}">
      <formula1>-9223372036854770000</formula1>
      <formula2>9223372036854770000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ón registrada. (MÁX. 390 CARACTERES)" sqref="AQ11" xr:uid="{00000000-0002-0000-0300-000028000000}">
      <formula1>0</formula1>
      <formula2>390</formula2>
    </dataValidation>
  </dataValidation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V351013"/>
  <sheetViews>
    <sheetView showGridLines="0" zoomScale="90" zoomScaleNormal="90" workbookViewId="0">
      <selection activeCell="F25" sqref="F25"/>
    </sheetView>
  </sheetViews>
  <sheetFormatPr baseColWidth="10" defaultColWidth="9.140625" defaultRowHeight="15" x14ac:dyDescent="0.25"/>
  <cols>
    <col min="2" max="2" width="16" customWidth="1"/>
    <col min="3" max="3" width="32" customWidth="1"/>
    <col min="4" max="4" width="19" customWidth="1"/>
    <col min="5" max="5" width="18" customWidth="1"/>
    <col min="6" max="6" width="32" customWidth="1"/>
    <col min="7" max="7" width="26.28515625" customWidth="1"/>
    <col min="8" max="8" width="49" customWidth="1"/>
    <col min="9" max="9" width="57" customWidth="1"/>
    <col min="10" max="10" width="51" customWidth="1"/>
    <col min="11" max="11" width="30" customWidth="1"/>
    <col min="12" max="12" width="39" customWidth="1"/>
    <col min="13" max="13" width="42" customWidth="1"/>
    <col min="14" max="14" width="34" customWidth="1"/>
    <col min="15" max="15" width="54" customWidth="1"/>
    <col min="16" max="16" width="38" customWidth="1"/>
    <col min="17" max="17" width="35" customWidth="1"/>
    <col min="18" max="18" width="19" customWidth="1"/>
    <col min="20" max="256" width="8" hidden="1"/>
  </cols>
  <sheetData>
    <row r="1" spans="1:18" x14ac:dyDescent="0.25">
      <c r="B1" s="1" t="s">
        <v>0</v>
      </c>
      <c r="C1" s="1">
        <v>59</v>
      </c>
      <c r="D1" s="30" t="s">
        <v>1</v>
      </c>
      <c r="E1" s="31"/>
      <c r="F1" s="31"/>
    </row>
    <row r="2" spans="1:18" x14ac:dyDescent="0.25">
      <c r="B2" s="1" t="s">
        <v>2</v>
      </c>
      <c r="C2" s="1">
        <v>427</v>
      </c>
      <c r="D2" s="32" t="s">
        <v>302</v>
      </c>
      <c r="E2" s="33"/>
      <c r="F2" s="33"/>
    </row>
    <row r="3" spans="1:18" x14ac:dyDescent="0.25">
      <c r="B3" s="1" t="s">
        <v>4</v>
      </c>
      <c r="C3" s="1">
        <v>1</v>
      </c>
      <c r="D3" s="32"/>
      <c r="E3" s="33"/>
      <c r="F3" s="33"/>
    </row>
    <row r="4" spans="1:18" x14ac:dyDescent="0.25">
      <c r="B4" s="1" t="s">
        <v>5</v>
      </c>
      <c r="C4" s="1">
        <v>66</v>
      </c>
    </row>
    <row r="5" spans="1:18" x14ac:dyDescent="0.25">
      <c r="B5" s="1" t="s">
        <v>6</v>
      </c>
      <c r="C5" s="5">
        <v>43830</v>
      </c>
    </row>
    <row r="6" spans="1:18" x14ac:dyDescent="0.25">
      <c r="B6" s="1" t="s">
        <v>7</v>
      </c>
      <c r="C6" s="1">
        <v>1</v>
      </c>
      <c r="D6" s="1" t="s">
        <v>8</v>
      </c>
    </row>
    <row r="8" spans="1:18" x14ac:dyDescent="0.25">
      <c r="A8" s="1" t="s">
        <v>9</v>
      </c>
      <c r="B8" s="28" t="s">
        <v>303</v>
      </c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</row>
    <row r="9" spans="1:18" x14ac:dyDescent="0.25">
      <c r="C9" s="1">
        <v>2</v>
      </c>
      <c r="D9" s="1">
        <v>3</v>
      </c>
      <c r="E9" s="1">
        <v>4</v>
      </c>
      <c r="F9" s="1">
        <v>8</v>
      </c>
      <c r="G9" s="1">
        <v>12</v>
      </c>
      <c r="H9" s="1">
        <v>16</v>
      </c>
      <c r="I9" s="1">
        <v>20</v>
      </c>
      <c r="J9" s="1">
        <v>24</v>
      </c>
      <c r="K9" s="1">
        <v>28</v>
      </c>
      <c r="L9" s="1">
        <v>32</v>
      </c>
      <c r="M9" s="1">
        <v>36</v>
      </c>
      <c r="N9" s="1">
        <v>40</v>
      </c>
      <c r="O9" s="1">
        <v>44</v>
      </c>
      <c r="P9" s="1">
        <v>48</v>
      </c>
      <c r="Q9" s="1">
        <v>52</v>
      </c>
      <c r="R9" s="1">
        <v>56</v>
      </c>
    </row>
    <row r="10" spans="1:18" x14ac:dyDescent="0.25">
      <c r="C10" s="1" t="s">
        <v>11</v>
      </c>
      <c r="D10" s="1" t="s">
        <v>12</v>
      </c>
      <c r="E10" s="1" t="s">
        <v>304</v>
      </c>
      <c r="F10" s="1" t="s">
        <v>14</v>
      </c>
      <c r="G10" s="1" t="s">
        <v>305</v>
      </c>
      <c r="H10" s="1" t="s">
        <v>306</v>
      </c>
      <c r="I10" s="1" t="s">
        <v>307</v>
      </c>
      <c r="J10" s="1" t="s">
        <v>308</v>
      </c>
      <c r="K10" s="1" t="s">
        <v>309</v>
      </c>
      <c r="L10" s="1" t="s">
        <v>310</v>
      </c>
      <c r="M10" s="1" t="s">
        <v>311</v>
      </c>
      <c r="N10" s="1" t="s">
        <v>312</v>
      </c>
      <c r="O10" s="1" t="s">
        <v>313</v>
      </c>
      <c r="P10" s="1" t="s">
        <v>314</v>
      </c>
      <c r="Q10" s="1" t="s">
        <v>315</v>
      </c>
      <c r="R10" s="1" t="s">
        <v>65</v>
      </c>
    </row>
    <row r="11" spans="1:18" s="9" customFormat="1" ht="105" x14ac:dyDescent="0.25">
      <c r="A11" s="18">
        <v>1</v>
      </c>
      <c r="B11" s="9" t="s">
        <v>66</v>
      </c>
      <c r="C11" s="6" t="s">
        <v>81</v>
      </c>
      <c r="D11" s="6" t="s">
        <v>319</v>
      </c>
      <c r="E11" s="6" t="s">
        <v>67</v>
      </c>
      <c r="F11" s="21" t="s">
        <v>67</v>
      </c>
      <c r="G11" s="6" t="s">
        <v>123</v>
      </c>
      <c r="H11" s="6"/>
      <c r="I11" s="6" t="s">
        <v>146</v>
      </c>
      <c r="J11" s="6" t="s">
        <v>67</v>
      </c>
      <c r="K11" s="6" t="s">
        <v>123</v>
      </c>
      <c r="L11" s="6" t="s">
        <v>67</v>
      </c>
      <c r="M11" s="6"/>
      <c r="N11" s="6"/>
      <c r="O11" s="6" t="s">
        <v>146</v>
      </c>
      <c r="P11" s="6" t="s">
        <v>67</v>
      </c>
      <c r="Q11" s="6" t="s">
        <v>67</v>
      </c>
      <c r="R11" s="6" t="s">
        <v>67</v>
      </c>
    </row>
    <row r="351003" spans="1:5" x14ac:dyDescent="0.25">
      <c r="A351003" t="s">
        <v>69</v>
      </c>
      <c r="B351003" t="s">
        <v>316</v>
      </c>
      <c r="C351003" t="s">
        <v>73</v>
      </c>
      <c r="D351003" t="s">
        <v>74</v>
      </c>
      <c r="E351003" t="s">
        <v>75</v>
      </c>
    </row>
    <row r="351004" spans="1:5" x14ac:dyDescent="0.25">
      <c r="A351004" t="s">
        <v>81</v>
      </c>
      <c r="B351004" t="s">
        <v>317</v>
      </c>
      <c r="C351004" t="s">
        <v>85</v>
      </c>
      <c r="D351004" t="s">
        <v>86</v>
      </c>
      <c r="E351004" t="s">
        <v>87</v>
      </c>
    </row>
    <row r="351005" spans="1:5" x14ac:dyDescent="0.25">
      <c r="B351005" t="s">
        <v>123</v>
      </c>
      <c r="C351005" t="s">
        <v>97</v>
      </c>
      <c r="D351005" t="s">
        <v>123</v>
      </c>
      <c r="E351005" t="s">
        <v>99</v>
      </c>
    </row>
    <row r="351006" spans="1:5" x14ac:dyDescent="0.25">
      <c r="C351006" t="s">
        <v>108</v>
      </c>
      <c r="E351006" t="s">
        <v>110</v>
      </c>
    </row>
    <row r="351007" spans="1:5" x14ac:dyDescent="0.25">
      <c r="C351007" t="s">
        <v>117</v>
      </c>
      <c r="E351007" t="s">
        <v>118</v>
      </c>
    </row>
    <row r="351008" spans="1:5" x14ac:dyDescent="0.25">
      <c r="C351008" t="s">
        <v>125</v>
      </c>
    </row>
    <row r="351009" spans="3:3" x14ac:dyDescent="0.25">
      <c r="C351009" t="s">
        <v>130</v>
      </c>
    </row>
    <row r="351010" spans="3:3" x14ac:dyDescent="0.25">
      <c r="C351010" t="s">
        <v>134</v>
      </c>
    </row>
    <row r="351011" spans="3:3" x14ac:dyDescent="0.25">
      <c r="C351011" t="s">
        <v>138</v>
      </c>
    </row>
    <row r="351012" spans="3:3" x14ac:dyDescent="0.25">
      <c r="C351012" t="s">
        <v>142</v>
      </c>
    </row>
    <row r="351013" spans="3:3" x14ac:dyDescent="0.25">
      <c r="C351013" t="s">
        <v>146</v>
      </c>
    </row>
  </sheetData>
  <sheetProtection algorithmName="SHA-512" hashValue="WymEIYvGfUCANwNlgzL1ZSO5lqJR7brK5Gd5C9VmOHSuisdj+ayTKxWXVaJnIr/YI8MO98+Ar1sGa3+b95kvnw==" saltValue="reGTI+L/IHGaOvTaq//qcw==" spinCount="100000" sheet="1" objects="1" scenarios="1"/>
  <mergeCells count="3">
    <mergeCell ref="B8:R8"/>
    <mergeCell ref="D1:F1"/>
    <mergeCell ref="D2:F3"/>
  </mergeCells>
  <dataValidations count="16">
    <dataValidation type="list" allowBlank="1" showInputMessage="1" showErrorMessage="1" errorTitle="Entrada no válida" error="Por favor seleccione un elemento de la lista" promptTitle="Seleccione un elemento de la lista" prompt=" Seleccione NO cuando la Entidad NO tenga información para este formulario en este período de reporte." sqref="C11" xr:uid="{00000000-0002-0000-0400-000000000000}">
      <formula1>$A$351002:$A$351004</formula1>
    </dataValidation>
    <dataValidation type="textLength" allowBlank="1" showInputMessage="1" showErrorMessage="1" errorTitle="Entrada no válida" error="Escriba un texto  Maximo 290 Caracteres" promptTitle="Cualquier contenido Maximo 290 Caracteres" prompt=" Si selecciónó la opción NO  de la columna anterior, describa brevemente las razones por las cuales NO se diligencia este formulario en este período de reporte. (MÁX. 200 CARACTERES)." sqref="D11" xr:uid="{00000000-0002-0000-0400-000001000000}">
      <formula1>0</formula1>
      <formula2>290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 el número del contrato conforme  a la numeración asignada por la Entidad; coloque comilla simple (apóstrofe) ANTES del número." sqref="E11" xr:uid="{00000000-0002-0000-0400-000002000000}">
      <formula1>0</formula1>
      <formula2>390</formula2>
    </dataValidation>
    <dataValidation type="date" allowBlank="1" showInputMessage="1" errorTitle="Entrada no válida" error="Por favor escriba una fecha válida (AAAA/MM/DD)" promptTitle="Ingrese una fecha (AAAA/MM/DD)" prompt=" Registre la fecha en la cual se SUSCRIBIÓ el contrato  (Formato AAAA/MM/DD)." sqref="F11" xr:uid="{00000000-0002-0000-0400-000003000000}">
      <formula1>1900/1/1</formula1>
      <formula2>3000/1/1</formula2>
    </dataValidation>
    <dataValidation type="list" allowBlank="1" showInputMessage="1" showErrorMessage="1" errorTitle="Entrada no válida" error="Por favor seleccione un elemento de la lista" promptTitle="Seleccione un elemento de la lista" prompt=" Selecicone de la lista el TIPO DE ENTIDAD con la cual se suscribió el contrato." sqref="G11" xr:uid="{00000000-0002-0000-0400-000004000000}">
      <formula1>$B$351002:$B$351005</formula1>
    </dataValidation>
    <dataValidation type="decimal" allowBlank="1" showInputMessage="1" showErrorMessage="1" errorTitle="Entrada no válida" error="Por favor escriba un número" promptTitle="Escriba un número en esta casilla" prompt=" Registre el NIT de la Unión Temporal o Consorcio SIN DÍGITO DE VERIFICACIÓN, NI PUNTOS NI COMAS." sqref="H11" xr:uid="{00000000-0002-0000-0400-000005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de la Unión Temporal o Consorcio." sqref="I11" xr:uid="{00000000-0002-0000-0400-000006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A la razón social de la Unión Temporal o Consorcio. (MÁX. 390 CARACTERES)" sqref="J11" xr:uid="{00000000-0002-0000-0400-000007000000}">
      <formula1>0</formula1>
      <formula2>390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la NATURALEZA JURÍDICA de CADA integrante del Consorcio o Unión Temporal. Inserte UNA fila por cada integrante." sqref="K11" xr:uid="{00000000-0002-0000-0400-000008000000}">
      <formula1>$D$351002:$D$351005</formula1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TIPO DE IDENTIFICACIÓN de CADA UNO de los integrantes del Consorcio o Unión Temporal. Inserte UNA fila por cada integrante." sqref="L11" xr:uid="{00000000-0002-0000-0400-000009000000}">
      <formula1>$E$351002:$E$351007</formula1>
    </dataValidation>
    <dataValidation type="decimal" allowBlank="1" showInputMessage="1" showErrorMessage="1" errorTitle="Entrada no válida" error="Por favor escriba un número" promptTitle="Escriba un número en esta casilla" prompt=" Registre el número de la cédula de ciudadanía o del RUT de CADA UNO de los integrantes del Consorcio o Unión Temporal, SIN PUNTOS NI COMAS" sqref="M11" xr:uid="{00000000-0002-0000-0400-00000A000000}">
      <formula1>-99999999999</formula1>
      <formula2>99999999999</formula2>
    </dataValidation>
    <dataValidation type="decimal" allowBlank="1" showInputMessage="1" showErrorMessage="1" errorTitle="Entrada no válida" error="Por favor escriba un número" promptTitle="Escriba un número en esta casilla" prompt=" Registre el NIT del  de CADA UNO de los integrantes del Consorcio o Unión Temporal,  SIN PUNTOS NI COMAS y SIN DÍGITO DE VERIFICACIÓN." sqref="N11" xr:uid="{00000000-0002-0000-0400-00000B000000}">
      <formula1>-999999999</formula1>
      <formula2>999999999</formula2>
    </dataValidation>
    <dataValidation type="list" allowBlank="1" showInputMessage="1" showErrorMessage="1" errorTitle="Entrada no válida" error="Por favor seleccione un elemento de la lista" promptTitle="Seleccione un elemento de la lista" prompt=" Seleccione de la lista el DÍGITO DE VERIFICACIÓN  del NIT o RUT de CADA UNO de los integrantes del Consorcio o Unión Temporal." sqref="O11" xr:uid="{00000000-0002-0000-0400-00000C000000}">
      <formula1>$C$351002:$C$351013</formula1>
    </dataValidation>
    <dataValidation type="textLength" allowBlank="1" showInputMessage="1" showErrorMessage="1" errorTitle="Entrada no válida" error="Escriba un texto  Maximo 390 Caracteres" promptTitle="Cualquier contenido Maximo 390 Caracteres" prompt=" Registre el número de la CÉDULA DE EXTRANJERÍA de CADA UNO de los integrantes del Consorcio o Unión Temporal,SIN PUNTOS NI COMAS." sqref="P11" xr:uid="{00000000-0002-0000-0400-00000D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COMPLETO nombres y apellidos del Contratista si es Persona Natural, o la razón social si es Persona Jurídica." sqref="Q11" xr:uid="{00000000-0002-0000-0400-00000E000000}">
      <formula1>0</formula1>
      <formula2>390</formula2>
    </dataValidation>
    <dataValidation type="textLength" allowBlank="1" showInputMessage="1" showErrorMessage="1" errorTitle="Entrada no válida" error="Escriba un texto  Maximo 390 Caracteres" promptTitle="Cualquier contenido Maximo 390 Caracteres" prompt=" Registre aspectos importantes a considerar, y que amplíen o aclaren la informacion registrada. (MÁX. 390 CARACTERES)" sqref="R11" xr:uid="{00000000-0002-0000-0400-00000F000000}">
      <formula1>0</formula1>
      <formula2>390</formula2>
    </dataValidation>
  </dataValidation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F5.1  CONTRATOS REGIDOS POR ...</vt:lpstr>
      <vt:lpstr>F5.2  GESTIÓN CONTRACTUAL-CO...</vt:lpstr>
      <vt:lpstr>F5.3  GESTIÓN CONTRACTUAL - ...</vt:lpstr>
      <vt:lpstr>F5.4  GESTIÓN CONTRACTUAL - ...</vt:lpstr>
      <vt:lpstr>F5.5  GESTIÓN CONTRACTUAL - ...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Natalia Cadena Sandoval</cp:lastModifiedBy>
  <dcterms:created xsi:type="dcterms:W3CDTF">2020-01-10T21:32:11Z</dcterms:created>
  <dcterms:modified xsi:type="dcterms:W3CDTF">2020-01-31T14:45:37Z</dcterms:modified>
</cp:coreProperties>
</file>