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ncadena\OneDrive - FEDEPALMA\LEY DE TRANSP\"/>
    </mc:Choice>
  </mc:AlternateContent>
  <xr:revisionPtr revIDLastSave="0" documentId="13_ncr:1_{EC413BC0-389D-495F-8D0F-9C3B94BD842B}" xr6:coauthVersionLast="47" xr6:coauthVersionMax="47" xr10:uidLastSave="{00000000-0000-0000-0000-000000000000}"/>
  <workbookProtection workbookAlgorithmName="SHA-512" workbookHashValue="PWLfCnCl0I1XeTcdAkJqMQ0ACxCkFyAIp5GFconBB7p9hYDQbBYPs1/pAJGrbkax7C1lE9YFWzhZ6qxf1ftSPw==" workbookSaltValue="QZWSqAMEnP9sABvp+Vs8Wg==" workbookSpinCount="100000" lockStructure="1"/>
  <bookViews>
    <workbookView xWindow="-110" yWindow="-110" windowWidth="19420" windowHeight="1042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CONTRACTUAL-CO...'!$A$10:$IV$20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1" i="2" l="1"/>
  <c r="AP15" i="2"/>
  <c r="AP14" i="2"/>
  <c r="AP16" i="2"/>
  <c r="AL16" i="2"/>
  <c r="N16" i="2"/>
  <c r="AL14" i="2"/>
  <c r="AL13" i="2"/>
  <c r="AL12" i="2"/>
  <c r="AL11" i="2"/>
  <c r="AL15" i="2"/>
</calcChain>
</file>

<file path=xl/sharedStrings.xml><?xml version="1.0" encoding="utf-8"?>
<sst xmlns="http://schemas.openxmlformats.org/spreadsheetml/2006/main" count="1347" uniqueCount="377">
  <si>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</si>
  <si>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</si>
  <si>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</si>
  <si>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</si>
  <si>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</si>
  <si>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</si>
  <si>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</si>
  <si>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</si>
  <si>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</si>
  <si>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</si>
  <si>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</si>
  <si>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</si>
  <si>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</si>
  <si>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</si>
  <si>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</si>
  <si>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</si>
  <si>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</si>
  <si>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</si>
  <si>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</si>
  <si>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</si>
  <si>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</si>
  <si>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</si>
  <si>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</si>
  <si>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</si>
  <si>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</si>
  <si>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</si>
  <si>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</si>
  <si>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</si>
  <si>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</si>
  <si>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</si>
  <si>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</si>
  <si>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</si>
  <si>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</si>
  <si>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</si>
  <si>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</si>
  <si>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</si>
  <si>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</si>
  <si>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</si>
  <si>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</si>
  <si>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</si>
  <si>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</si>
  <si>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</si>
  <si>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</si>
  <si>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</si>
  <si>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</si>
  <si>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</si>
  <si>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</si>
  <si>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</si>
  <si>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</si>
  <si>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</si>
  <si>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</si>
  <si>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</si>
  <si>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</si>
  <si>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</si>
  <si>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</si>
  <si>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</si>
  <si>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</si>
  <si>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</si>
  <si>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</si>
  <si>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</si>
  <si>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</si>
  <si>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</si>
  <si>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</si>
  <si>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</si>
  <si>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</si>
  <si>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</si>
  <si>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</si>
  <si>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</si>
  <si>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</si>
  <si>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</si>
  <si>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</si>
  <si>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</si>
  <si>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</si>
  <si>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</si>
  <si>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</si>
  <si>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</si>
  <si>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</si>
  <si>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</si>
  <si>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</si>
  <si>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</si>
  <si>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</si>
  <si>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</si>
  <si>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</si>
  <si>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</si>
  <si>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</si>
  <si>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</si>
  <si>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</si>
  <si>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</si>
  <si>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</si>
  <si>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</si>
  <si>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</si>
  <si>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</si>
  <si>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</si>
  <si>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</si>
  <si>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</si>
  <si>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</si>
  <si>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</si>
  <si>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</si>
  <si>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</si>
  <si>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</si>
  <si>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</si>
  <si>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</si>
  <si>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</si>
  <si>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</si>
  <si>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</si>
  <si>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</si>
  <si>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</si>
  <si>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</si>
  <si>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</si>
  <si>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</si>
  <si>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</si>
  <si>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</si>
  <si>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</si>
  <si>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</si>
  <si>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</si>
  <si>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</si>
  <si>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</si>
  <si>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</si>
  <si>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</si>
  <si>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</si>
  <si>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</si>
  <si>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</si>
  <si>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</si>
  <si>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</si>
  <si>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</si>
  <si>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</si>
  <si>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</si>
  <si>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</si>
  <si>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</si>
  <si>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</si>
  <si>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</si>
  <si>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</si>
  <si>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</si>
  <si>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</si>
  <si>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</si>
  <si>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</si>
  <si>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</si>
  <si>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</si>
  <si>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</si>
  <si>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</si>
  <si>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</si>
  <si>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</si>
  <si>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</si>
  <si>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</si>
  <si>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</si>
  <si>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</si>
  <si>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</si>
  <si>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</si>
  <si>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</si>
  <si>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</si>
  <si>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</si>
  <si>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</si>
  <si>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</si>
  <si>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</si>
  <si>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</si>
  <si>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</si>
  <si>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</si>
  <si>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</si>
  <si>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</si>
  <si>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</si>
  <si>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</si>
  <si>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</si>
  <si>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</si>
  <si>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</si>
  <si>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</si>
  <si>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</si>
  <si>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</si>
  <si>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</si>
  <si>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</si>
  <si>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</si>
  <si>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</si>
  <si>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</si>
  <si>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</si>
  <si>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</si>
  <si>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</si>
  <si>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</si>
  <si>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</si>
  <si>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</si>
  <si>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</si>
  <si>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</si>
  <si>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</si>
  <si>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</si>
  <si>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</si>
  <si>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</si>
  <si>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</si>
  <si>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</si>
  <si>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</si>
  <si>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</si>
  <si>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</si>
  <si>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</si>
  <si>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</si>
  <si>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</si>
  <si>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</si>
  <si>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</si>
  <si>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</si>
  <si>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</si>
  <si>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</si>
  <si>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</si>
  <si>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</si>
  <si>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</si>
  <si>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</si>
  <si>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</si>
  <si>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</si>
  <si>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</si>
  <si>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</si>
  <si>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</si>
  <si>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</si>
  <si>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</si>
  <si>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</si>
  <si>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</si>
  <si>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</si>
  <si>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</si>
  <si>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</si>
  <si>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</si>
  <si>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</si>
  <si>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</si>
  <si>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</si>
  <si>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</si>
  <si>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</si>
  <si>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</si>
  <si>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</si>
  <si>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</si>
  <si>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</si>
  <si>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</si>
  <si>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</si>
  <si>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</si>
  <si>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</si>
  <si>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</si>
  <si>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</si>
  <si>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</si>
  <si>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</si>
  <si>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</si>
  <si>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</si>
  <si>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</si>
  <si>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</si>
  <si>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</si>
  <si>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</si>
  <si>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</si>
  <si>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</si>
  <si>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</si>
  <si>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</si>
  <si>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</si>
  <si>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</si>
  <si>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</si>
  <si>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</si>
  <si>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</si>
  <si>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</si>
  <si>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</si>
  <si>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</si>
  <si>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</si>
  <si>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</si>
  <si>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</si>
  <si>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</si>
  <si>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</si>
  <si>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</si>
  <si>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</si>
  <si>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</si>
  <si>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</si>
  <si>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</si>
  <si>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</si>
  <si>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</si>
  <si>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</si>
  <si>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</si>
  <si>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</si>
  <si>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</si>
  <si>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</si>
  <si>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</si>
  <si>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</si>
  <si>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</si>
  <si>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</si>
  <si>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</si>
  <si>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</si>
  <si>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</si>
  <si>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</si>
  <si>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</si>
  <si>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</si>
  <si>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</si>
  <si>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</si>
  <si>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</si>
  <si>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</si>
  <si>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</si>
  <si>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</si>
  <si>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</si>
  <si>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</si>
  <si>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</si>
  <si>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</si>
  <si>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</si>
  <si>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</si>
  <si>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</si>
  <si>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</si>
  <si>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</si>
  <si>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</si>
  <si>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</si>
  <si>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</si>
  <si>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</si>
  <si>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</si>
  <si>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</si>
  <si>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</si>
  <si>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</si>
  <si>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</si>
  <si>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</si>
  <si>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</si>
  <si>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</si>
  <si>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</si>
  <si>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</si>
  <si>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</si>
  <si>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</si>
  <si>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</si>
  <si>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</si>
  <si>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</si>
  <si>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</si>
  <si>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</si>
  <si>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</si>
  <si>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</si>
  <si>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</si>
  <si>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</si>
  <si>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</si>
  <si>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</si>
  <si>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006/17</t>
  </si>
  <si>
    <t>DANIELLA SARDI BLUM</t>
  </si>
  <si>
    <t xml:space="preserve">Representante Legal Suplente Plural Especial </t>
  </si>
  <si>
    <t>Observadores aduaneros autorizados por la DIAN y seguimiento de las operaciones de exportación de los aceites de palma y sus derivados a nivel nacional</t>
  </si>
  <si>
    <t>CVO SAS</t>
  </si>
  <si>
    <t>Julio Cesar Laguna Loaiza</t>
  </si>
  <si>
    <t>FILA_3</t>
  </si>
  <si>
    <t>FILA_5</t>
  </si>
  <si>
    <t>FILA_6</t>
  </si>
  <si>
    <t>FILA_7</t>
  </si>
  <si>
    <t>002/19</t>
  </si>
  <si>
    <t>003/16</t>
  </si>
  <si>
    <t>007/17</t>
  </si>
  <si>
    <t>001/18</t>
  </si>
  <si>
    <t>CRISTINA TRIANA SOTO</t>
  </si>
  <si>
    <t>Representante Legal Suplente General</t>
  </si>
  <si>
    <t>ARRENDAMIENTO DE INTANGIBLES</t>
  </si>
  <si>
    <t>Representar, asesorar y efectuar la defensa jurídica de FEDEPALMA – FPP, en los procesos ejecutivos singulares, para el cobro jurídico tendiente a obtener el recaudo de cartera de contribuyentes morosos de los Fondos Parafiscales Palmeros, a través de procesos ejecutivos singulares</t>
  </si>
  <si>
    <t>Arrendamiento de los siguientes sistemas de información para la administración del FEP: 1) ERP Apoteosys, 2) Sist de nómina Kactus; 3) Sist de reportes Biable; 4) Sist de Gestión Documental Orfeo; 5) CRM; 6) Intranet Palmaweb; 7) Portal palmero; y 8) Software base de los servidores, cuyos desarrollos o licencias son de propiedad de EL ARRENDADOR</t>
  </si>
  <si>
    <t>Arrendamiento por el uso del Sistema de Información para la Administración de los Fondos Parafiscales Palmeros, que permite llevar de manera eficiente y efectiva la administración del FEP</t>
  </si>
  <si>
    <t>DIEGO RAFAEL CHAPARRO DIAZ</t>
  </si>
  <si>
    <t>LOZANO, VILLAMIZAR Y MORALES ABOGADOS S.A.S.</t>
  </si>
  <si>
    <t>FEDERACIÓN NACIONAL DE CULTIVADORES DE PALMA DE ACEITE - FEDEPALMA</t>
  </si>
  <si>
    <t>Paula Andrea Garavito Guarín</t>
  </si>
  <si>
    <t>Mario Gomez Arciniegas</t>
  </si>
  <si>
    <t>Se renueva contrato para vigencia 2022, en consecuencia se adiciona valor y plazo</t>
  </si>
  <si>
    <t>FILA_8</t>
  </si>
  <si>
    <t>1-17386209884</t>
  </si>
  <si>
    <t>Brindar información histórica y en tiempo real de los mercados financieros, necesarios para los Fondos Parafiscales.</t>
  </si>
  <si>
    <t>REFINITIV LIMITED</t>
  </si>
  <si>
    <t>El contratista es una sucursal de sociedad extranjera identificada con NIT. 800053129-0, que por Escritura Pública No. 591 de la Notaría 41 de Bogotá D.C. del 04 de abril de 2019, cambió su nombre de REUTERS LIMITED, por el de REFINITIV LIMITED. Se renueva para la vigencia 2022 en valor y plazo.</t>
  </si>
  <si>
    <t>Apoyar a los órganos de dirección de FEDEPALMA-FFP-FEP en el proceso de evaluación del desarrollo de la “VISIÓN Y ESTRATEGIAS DE LA PALMICULTURA COLOMBIANA: 2000 – 2020”, en relación con sus objetivos, supuestos y las metas establecidas.</t>
  </si>
  <si>
    <t>ALVARO JOSE MORENO GARCIA</t>
  </si>
  <si>
    <t>Andres Silva Mora</t>
  </si>
  <si>
    <t>FILA_9</t>
  </si>
  <si>
    <t>FILA_10</t>
  </si>
  <si>
    <t>004/21</t>
  </si>
  <si>
    <t>No se renovará este contrato, finalizó a 31 de diciembre de 2021.</t>
  </si>
  <si>
    <t>003/21</t>
  </si>
  <si>
    <t>Vigilar los procesos ejecutivos con sentencia a favor y sin medidas cautelares efectivas de: 1 ARMANDO BOHORQUEZ. 2 ATILIO GUILLERMO PABON MIRANDA. 3 CARLOS ARTURO PARRA MIER. 4 ENRIQUE AARON NÚÑEZ. 5 HORACIO MANJARREZ AARON. 6 HUMBERTO ANTONIO PINEDA CASTIBLANCO. 7 OVIDIO ROJAS. 8 RUBEN ALFREDO LACOUTURE ORTIZ. 9 COOTRAZOBA. 10 HEYNER ENRIQUE BAYONA ROPERO. 11 VALA S.A.</t>
  </si>
  <si>
    <t>LILIANA MARIA TROMP CHARRIS</t>
  </si>
  <si>
    <t>Se renueva en tiempo para la vigencia 2022. El valor total de las adiciones corresponde a la sumatoria del valor del arrendamiento para las vigencias 2018, 2019, 2020 y 2021. Para 2022 se está calculando el valor y se reportará una vez se tenga. El pago para el 2022 se hace de manera trimestral, trimestre vencido.</t>
  </si>
  <si>
    <t>Se renueva en tiempo para la vigencia 2022. El valor total de las adiciones corresponde a la sumatoria del valor del arrendamiento para las vigencias 2019, 2020 y 2021. Para 2022 se está calculando el valor y se reportará una vez se tenga. El pago para el 2022 se hace de manera trimestral, trimestre vencido.</t>
  </si>
  <si>
    <t xml:space="preserve">Se prevé una comisión de éxito, adicional al valor del contrato, por valor de $3.421.022 incluido IVA. Contrato se prorrogó en tiempo para la vigencia 2022. </t>
  </si>
  <si>
    <t>El valor del contrato se determina por la etapa del proceso surtida por el contratista y el monto recaudado. Contrato se prorrogó en tiempo para la vigencia 2022. El contrato comprende un número indeterminado de procesos, por lo cual su avance físico es variable.</t>
  </si>
  <si>
    <t>La vigencia del contrato está sujeta a condición de finalizarse el objeto del mismo, motivo por el cual no tiene un plazo determinado ni fecha de finalización. Para la vigencia 2022 se adiciona en valor. Porcentaje de avance se reporta al 100% ya que se cumplió con la totalidad de la vigilancia para el año 2021.</t>
  </si>
  <si>
    <t>FILA_2</t>
  </si>
  <si>
    <t>FERNANDO ANTONIO CASTRILLON LOZANO</t>
  </si>
  <si>
    <t>Auditor de Los Fondos Parafiscales Palmeros</t>
  </si>
  <si>
    <t>PRICEWATERHOUSECOOPERS ASESORES GERENCIALES LTDA</t>
  </si>
  <si>
    <t>PAULA ANDREA GARAVITO GUARIN</t>
  </si>
  <si>
    <t>Secretaria Jurídica</t>
  </si>
  <si>
    <t>PHILIPPI PRIETOCARRIZOSA FERRERO DU &amp; URIA S A S</t>
  </si>
  <si>
    <t>Curso de capacitación en Auditoría interna</t>
  </si>
  <si>
    <t>Elaboración, presentación y representación judicial de hasta seis (06) denuncias penales por los delitos contra la administración pública y/o administración de justicia, en contra de los ordenantes de maquila no declarantes al FEP.</t>
  </si>
  <si>
    <r>
      <t xml:space="preserve">Defensa y representación de los intereses de </t>
    </r>
    <r>
      <rPr>
        <b/>
        <sz val="11"/>
        <rFont val="Arial"/>
        <family val="2"/>
      </rPr>
      <t>FEDEPALMA - FPP</t>
    </r>
    <r>
      <rPr>
        <sz val="11"/>
        <rFont val="Arial"/>
        <family val="2"/>
      </rPr>
      <t xml:space="preserve"> en el proceso verbal promovido por la sociedad PADELMA LTDA. con el fin de obtener la devolución de gastos de cobranza judicial y extrajudicial pagados por ésta en virtud de los procesos ejecutivos que </t>
    </r>
    <r>
      <rPr>
        <b/>
        <sz val="11"/>
        <rFont val="Arial"/>
        <family val="2"/>
      </rPr>
      <t xml:space="preserve">FEDEPALMA - FPP </t>
    </r>
    <r>
      <rPr>
        <sz val="11"/>
        <rFont val="Arial"/>
        <family val="2"/>
      </rPr>
      <t>promovió en contra de aquella con el fin de obtener el recaudo de contribuciones parafiscales.</t>
    </r>
    <r>
      <rPr>
        <b/>
        <sz val="11"/>
        <rFont val="Arial"/>
        <family val="2"/>
      </rPr>
      <t xml:space="preserve"> </t>
    </r>
  </si>
  <si>
    <t>No se suscribieron contratos bajo disposiciones de Ley 80 o Ley 1150 o demás disposiciones reglamentarias, dada la naturaleza del Fondo de Estabilización de Precios Palmero</t>
  </si>
  <si>
    <t>No se suscribieron contratos con consorcios o uniones temporales</t>
  </si>
  <si>
    <t>No se suscribieron contratos o convenios interadministrativos, dada la naturaleza del Fondo de Estabilización de Precios Palmero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</si>
</sst>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6" formatCode="_-* #,##0_-;\-* #,##0_-;_-* &quot;-&quot;??_-;_-@_-"/>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
      <b/>
      <sz val="11"/>
      <name val="Arial"/>
      <family val="2"/>
    </font>
    <font>
      <sz val="11"/>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0">
    <xf numFmtId="0" fontId="0" fillId="0" borderId="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43" fontId="3"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3" borderId="2" xfId="0" applyFill="1" applyBorder="1" applyAlignment="1">
      <alignment horizontal="center" vertical="center" wrapText="1"/>
    </xf>
    <xf numFmtId="0" fontId="5" fillId="4" borderId="7" xfId="0" applyFont="1" applyFill="1" applyBorder="1" applyAlignment="1" applyProtection="1">
      <alignment vertical="center" wrapText="1"/>
      <protection locked="0"/>
    </xf>
    <xf numFmtId="164" fontId="5" fillId="4" borderId="7" xfId="0" applyNumberFormat="1"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4" borderId="7" xfId="1" quotePrefix="1" applyFont="1" applyFill="1" applyBorder="1" applyAlignment="1" applyProtection="1">
      <alignment vertical="center" wrapText="1"/>
      <protection locked="0"/>
    </xf>
    <xf numFmtId="164" fontId="5" fillId="4" borderId="7" xfId="1" applyNumberFormat="1" applyFont="1" applyFill="1" applyBorder="1" applyAlignment="1" applyProtection="1">
      <alignment vertical="center" wrapText="1"/>
      <protection locked="0"/>
    </xf>
    <xf numFmtId="0" fontId="5" fillId="0" borderId="7" xfId="0" applyFont="1" applyBorder="1" applyAlignment="1">
      <alignment wrapText="1"/>
    </xf>
    <xf numFmtId="0" fontId="5" fillId="0" borderId="7" xfId="5" applyFont="1" applyBorder="1" applyAlignment="1" applyProtection="1">
      <alignment vertical="center" wrapText="1"/>
      <protection locked="0"/>
    </xf>
    <xf numFmtId="0" fontId="5" fillId="0" borderId="7" xfId="5" applyFont="1" applyBorder="1" applyAlignment="1" applyProtection="1">
      <alignment horizontal="left" vertical="center" wrapText="1"/>
      <protection locked="0"/>
    </xf>
    <xf numFmtId="0" fontId="5" fillId="0" borderId="7" xfId="1" quotePrefix="1" applyFont="1" applyFill="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0" fillId="0" borderId="0" xfId="0" applyFill="1" applyAlignment="1">
      <alignment wrapText="1"/>
    </xf>
    <xf numFmtId="0" fontId="5" fillId="0" borderId="7" xfId="0" quotePrefix="1" applyFont="1" applyFill="1" applyBorder="1" applyAlignment="1" applyProtection="1">
      <alignment vertical="center" wrapText="1"/>
      <protection locked="0"/>
    </xf>
    <xf numFmtId="164" fontId="5" fillId="0" borderId="7" xfId="0" applyNumberFormat="1" applyFont="1" applyFill="1" applyBorder="1" applyAlignment="1" applyProtection="1">
      <alignment vertical="center" wrapText="1"/>
      <protection locked="0"/>
    </xf>
    <xf numFmtId="0" fontId="5" fillId="5" borderId="7" xfId="0" applyFont="1" applyFill="1" applyBorder="1" applyAlignment="1" applyProtection="1">
      <alignment vertical="center" wrapText="1"/>
      <protection locked="0"/>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Alignment="1">
      <alignment vertical="center"/>
    </xf>
    <xf numFmtId="0" fontId="5" fillId="0" borderId="7" xfId="0" applyFont="1" applyBorder="1" applyAlignment="1">
      <alignment vertical="center" wrapText="1"/>
    </xf>
    <xf numFmtId="0" fontId="0" fillId="0" borderId="8" xfId="0" applyBorder="1" applyAlignment="1" applyProtection="1">
      <alignment vertical="center" wrapText="1"/>
      <protection locked="0"/>
    </xf>
    <xf numFmtId="164" fontId="0" fillId="0" borderId="8" xfId="0" applyNumberFormat="1" applyBorder="1" applyAlignment="1" applyProtection="1">
      <alignment vertical="center" wrapText="1"/>
      <protection locked="0"/>
    </xf>
    <xf numFmtId="0" fontId="0" fillId="0" borderId="0" xfId="0" applyAlignment="1">
      <alignment vertical="center" wrapText="1"/>
    </xf>
    <xf numFmtId="166" fontId="0" fillId="0" borderId="8" xfId="9" applyNumberFormat="1" applyFont="1" applyBorder="1" applyAlignment="1" applyProtection="1">
      <alignment vertical="center" wrapText="1"/>
      <protection locked="0"/>
    </xf>
  </cellXfs>
  <cellStyles count="10">
    <cellStyle name="Millares" xfId="9" builtinId="3"/>
    <cellStyle name="Normal" xfId="0" builtinId="0"/>
    <cellStyle name="Normal 13" xfId="7" xr:uid="{A0B96E3F-594E-4226-B002-F24C6F8A0C86}"/>
    <cellStyle name="Normal 14" xfId="8" xr:uid="{5AFC8E93-8155-4F31-8177-0C2DFA3E5758}"/>
    <cellStyle name="Normal 18" xfId="1" xr:uid="{D4FB5D3B-122E-44B9-B669-9716C9BF99FC}"/>
    <cellStyle name="Normal 19" xfId="2" xr:uid="{9870AB04-87F1-4A3F-A9A9-9E89EEAED0A0}"/>
    <cellStyle name="Normal 20" xfId="3" xr:uid="{9C036193-718A-4D85-946C-6D2AD79BBFFD}"/>
    <cellStyle name="Normal 21" xfId="4" xr:uid="{0CD40695-5E64-4F03-987E-91D336C9EF84}"/>
    <cellStyle name="Normal 22" xfId="6" xr:uid="{381FBB6C-D49D-4E9A-AD0C-3086377E7295}"/>
    <cellStyle name="Normal 5" xfId="5" xr:uid="{888CF48C-AD71-4CD9-AE9C-F3120D158F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showGridLines="0" tabSelected="1" zoomScaleNormal="100" workbookViewId="0">
      <selection activeCell="D15" sqref="D15"/>
    </sheetView>
  </sheetViews>
  <sheetFormatPr baseColWidth="10" defaultColWidth="8.90625" defaultRowHeight="14.5" x14ac:dyDescent="0.35"/>
  <cols>
    <col min="2" max="2" width="21" customWidth="1"/>
    <col min="3" max="3" width="32" customWidth="1"/>
    <col min="4" max="4" width="32.36328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0" t="s">
        <v>1</v>
      </c>
      <c r="E1" s="11"/>
      <c r="F1" s="11"/>
    </row>
    <row r="2" spans="1:57" x14ac:dyDescent="0.35">
      <c r="B2" s="1" t="s">
        <v>2</v>
      </c>
      <c r="C2" s="1">
        <v>423</v>
      </c>
      <c r="D2" s="12" t="s">
        <v>3</v>
      </c>
      <c r="E2" s="13"/>
      <c r="F2" s="13"/>
    </row>
    <row r="3" spans="1:57" x14ac:dyDescent="0.35">
      <c r="B3" s="1" t="s">
        <v>4</v>
      </c>
      <c r="C3" s="1">
        <v>1</v>
      </c>
      <c r="D3" s="12"/>
      <c r="E3" s="13"/>
      <c r="F3" s="13"/>
    </row>
    <row r="4" spans="1:57" x14ac:dyDescent="0.35">
      <c r="B4" s="1" t="s">
        <v>5</v>
      </c>
      <c r="C4" s="1">
        <v>66</v>
      </c>
    </row>
    <row r="5" spans="1:57" x14ac:dyDescent="0.35">
      <c r="B5" s="1" t="s">
        <v>6</v>
      </c>
      <c r="C5" s="5">
        <v>44561</v>
      </c>
    </row>
    <row r="6" spans="1:57" x14ac:dyDescent="0.35">
      <c r="B6" s="1" t="s">
        <v>7</v>
      </c>
      <c r="C6" s="1">
        <v>1</v>
      </c>
      <c r="D6" s="1" t="s">
        <v>8</v>
      </c>
    </row>
    <row r="8" spans="1:57" x14ac:dyDescent="0.3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5" customFormat="1" ht="72.5" x14ac:dyDescent="0.35">
      <c r="A11" s="14">
        <v>1</v>
      </c>
      <c r="B11" s="15" t="s">
        <v>66</v>
      </c>
      <c r="C11" s="16" t="s">
        <v>81</v>
      </c>
      <c r="D11" s="16" t="s">
        <v>374</v>
      </c>
      <c r="E11" s="16" t="s">
        <v>67</v>
      </c>
      <c r="F11" s="17" t="s">
        <v>67</v>
      </c>
      <c r="G11" s="16" t="s">
        <v>67</v>
      </c>
      <c r="H11" s="16"/>
      <c r="I11" s="16" t="s">
        <v>67</v>
      </c>
      <c r="J11" s="16" t="s">
        <v>235</v>
      </c>
      <c r="K11" s="16" t="s">
        <v>67</v>
      </c>
      <c r="L11" s="16" t="s">
        <v>123</v>
      </c>
      <c r="M11" s="16" t="s">
        <v>123</v>
      </c>
      <c r="N11" s="16" t="s">
        <v>67</v>
      </c>
      <c r="O11" s="18" t="s">
        <v>67</v>
      </c>
      <c r="P11" s="16" t="s">
        <v>67</v>
      </c>
      <c r="Q11" s="16"/>
      <c r="R11" s="16" t="s">
        <v>67</v>
      </c>
      <c r="S11" s="16"/>
      <c r="T11" s="16" t="s">
        <v>146</v>
      </c>
      <c r="U11" s="16" t="s">
        <v>109</v>
      </c>
      <c r="V11" s="16" t="s">
        <v>118</v>
      </c>
      <c r="W11" s="16"/>
      <c r="X11" s="16"/>
      <c r="Y11" s="16" t="s">
        <v>146</v>
      </c>
      <c r="Z11" s="16" t="s">
        <v>67</v>
      </c>
      <c r="AA11" s="16" t="s">
        <v>67</v>
      </c>
      <c r="AB11" s="16" t="s">
        <v>67</v>
      </c>
      <c r="AC11" s="16" t="s">
        <v>123</v>
      </c>
      <c r="AD11" s="17" t="s">
        <v>67</v>
      </c>
      <c r="AE11" s="16" t="s">
        <v>109</v>
      </c>
      <c r="AF11" s="16"/>
      <c r="AG11" s="16"/>
      <c r="AH11" s="16"/>
      <c r="AI11" s="16" t="s">
        <v>146</v>
      </c>
      <c r="AJ11" s="16" t="s">
        <v>67</v>
      </c>
      <c r="AK11" s="16" t="s">
        <v>67</v>
      </c>
      <c r="AL11" s="16"/>
      <c r="AM11" s="16"/>
      <c r="AN11" s="16"/>
      <c r="AO11" s="16" t="s">
        <v>146</v>
      </c>
      <c r="AP11" s="16" t="s">
        <v>67</v>
      </c>
      <c r="AQ11" s="16" t="s">
        <v>67</v>
      </c>
      <c r="AR11" s="16"/>
      <c r="AS11" s="16" t="s">
        <v>67</v>
      </c>
      <c r="AT11" s="16"/>
      <c r="AU11" s="16"/>
      <c r="AV11" s="16"/>
      <c r="AW11" s="16"/>
      <c r="AX11" s="17" t="s">
        <v>67</v>
      </c>
      <c r="AY11" s="17" t="s">
        <v>67</v>
      </c>
      <c r="AZ11" s="17" t="s">
        <v>67</v>
      </c>
      <c r="BA11" s="16"/>
      <c r="BB11" s="16"/>
      <c r="BC11" s="16"/>
      <c r="BD11" s="16"/>
      <c r="BE11" s="16"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E2aWG9vrjllYbBJtcFWU1EeTJSnwid3Vrk5xkbivP/ts80RRIEFlq7KHvXZQIfHticYzPzOqOoShIUJTKMMqpg==" saltValue="4EDVwjTwSTmGIMXVf1cM1w==" spinCount="100000" sheet="1" objects="1" scenarios="1"/>
  <mergeCells count="3">
    <mergeCell ref="B8:BE8"/>
    <mergeCell ref="D1:F1"/>
    <mergeCell ref="D2:F3"/>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60"/>
  <sheetViews>
    <sheetView showGridLines="0" zoomScale="85" zoomScaleNormal="85"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41.90625" style="35" customWidth="1"/>
    <col min="8" max="8" width="39.6328125" customWidth="1"/>
    <col min="9" max="9" width="33.453125" customWidth="1"/>
    <col min="10" max="10" width="47" customWidth="1"/>
    <col min="11" max="11" width="23" customWidth="1"/>
    <col min="12" max="12" width="37" customWidth="1"/>
    <col min="13" max="13" width="72.6328125" style="1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22.1796875" customWidth="1"/>
    <col min="41" max="41" width="18.54296875" customWidth="1"/>
    <col min="42" max="42" width="29" customWidth="1"/>
    <col min="43" max="43" width="32" customWidth="1"/>
    <col min="44" max="44" width="27" customWidth="1"/>
    <col min="45" max="50" width="25.6328125" customWidth="1"/>
    <col min="51" max="51" width="58.26953125" style="15" customWidth="1"/>
    <col min="53" max="256" width="8" hidden="1"/>
  </cols>
  <sheetData>
    <row r="1" spans="1:51" x14ac:dyDescent="0.35">
      <c r="B1" s="1" t="s">
        <v>0</v>
      </c>
      <c r="C1" s="1">
        <v>59</v>
      </c>
      <c r="D1" s="10" t="s">
        <v>1</v>
      </c>
      <c r="E1" s="11"/>
      <c r="F1" s="11"/>
    </row>
    <row r="2" spans="1:51" x14ac:dyDescent="0.35">
      <c r="B2" s="1" t="s">
        <v>2</v>
      </c>
      <c r="C2" s="1">
        <v>424</v>
      </c>
      <c r="D2" s="12" t="s">
        <v>240</v>
      </c>
      <c r="E2" s="13"/>
      <c r="F2" s="13"/>
    </row>
    <row r="3" spans="1:51" x14ac:dyDescent="0.35">
      <c r="B3" s="1" t="s">
        <v>4</v>
      </c>
      <c r="C3" s="1">
        <v>1</v>
      </c>
      <c r="D3" s="12"/>
      <c r="E3" s="13"/>
      <c r="F3" s="13"/>
    </row>
    <row r="4" spans="1:51" x14ac:dyDescent="0.35">
      <c r="B4" s="1" t="s">
        <v>5</v>
      </c>
      <c r="C4" s="1">
        <v>66</v>
      </c>
    </row>
    <row r="5" spans="1:51" x14ac:dyDescent="0.35">
      <c r="B5" s="1" t="s">
        <v>6</v>
      </c>
      <c r="C5" s="5">
        <v>44561</v>
      </c>
    </row>
    <row r="6" spans="1:51" x14ac:dyDescent="0.35">
      <c r="B6" s="1" t="s">
        <v>7</v>
      </c>
      <c r="C6" s="1">
        <v>1</v>
      </c>
      <c r="D6" s="1" t="s">
        <v>8</v>
      </c>
    </row>
    <row r="8" spans="1:51" x14ac:dyDescent="0.35">
      <c r="A8" s="1" t="s">
        <v>9</v>
      </c>
      <c r="B8" s="8" t="s">
        <v>241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5">
      <c r="C9" s="1">
        <v>2</v>
      </c>
      <c r="D9" s="1">
        <v>3</v>
      </c>
      <c r="E9" s="1">
        <v>4</v>
      </c>
      <c r="F9" s="1">
        <v>8</v>
      </c>
      <c r="G9" s="7">
        <v>9</v>
      </c>
      <c r="H9" s="1">
        <v>10</v>
      </c>
      <c r="I9" s="1">
        <v>11</v>
      </c>
      <c r="J9" s="1">
        <v>12</v>
      </c>
      <c r="K9" s="1">
        <v>20</v>
      </c>
      <c r="L9" s="1">
        <v>24</v>
      </c>
      <c r="M9" s="14">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4">
        <v>180</v>
      </c>
    </row>
    <row r="10" spans="1:51" s="15" customFormat="1" ht="43.5" x14ac:dyDescent="0.35">
      <c r="C10" s="34" t="s">
        <v>11</v>
      </c>
      <c r="D10" s="34" t="s">
        <v>12</v>
      </c>
      <c r="E10" s="34" t="s">
        <v>13</v>
      </c>
      <c r="F10" s="34" t="s">
        <v>14</v>
      </c>
      <c r="G10" s="34" t="s">
        <v>15</v>
      </c>
      <c r="H10" s="34" t="s">
        <v>16</v>
      </c>
      <c r="I10" s="34" t="s">
        <v>17</v>
      </c>
      <c r="J10" s="34" t="s">
        <v>18</v>
      </c>
      <c r="K10" s="34" t="s">
        <v>21</v>
      </c>
      <c r="L10" s="34" t="s">
        <v>22</v>
      </c>
      <c r="M10" s="34" t="s">
        <v>19</v>
      </c>
      <c r="N10" s="34" t="s">
        <v>25</v>
      </c>
      <c r="O10" s="34" t="s">
        <v>26</v>
      </c>
      <c r="P10" s="34" t="s">
        <v>27</v>
      </c>
      <c r="Q10" s="34" t="s">
        <v>28</v>
      </c>
      <c r="R10" s="34" t="s">
        <v>29</v>
      </c>
      <c r="S10" s="34" t="s">
        <v>30</v>
      </c>
      <c r="T10" s="34" t="s">
        <v>31</v>
      </c>
      <c r="U10" s="34" t="s">
        <v>32</v>
      </c>
      <c r="V10" s="34" t="s">
        <v>33</v>
      </c>
      <c r="W10" s="34" t="s">
        <v>34</v>
      </c>
      <c r="X10" s="34" t="s">
        <v>35</v>
      </c>
      <c r="Y10" s="34" t="s">
        <v>39</v>
      </c>
      <c r="Z10" s="34" t="s">
        <v>40</v>
      </c>
      <c r="AA10" s="34" t="s">
        <v>41</v>
      </c>
      <c r="AB10" s="34" t="s">
        <v>42</v>
      </c>
      <c r="AC10" s="34" t="s">
        <v>43</v>
      </c>
      <c r="AD10" s="34" t="s">
        <v>44</v>
      </c>
      <c r="AE10" s="34" t="s">
        <v>45</v>
      </c>
      <c r="AF10" s="34" t="s">
        <v>46</v>
      </c>
      <c r="AG10" s="34" t="s">
        <v>47</v>
      </c>
      <c r="AH10" s="34" t="s">
        <v>48</v>
      </c>
      <c r="AI10" s="34" t="s">
        <v>49</v>
      </c>
      <c r="AJ10" s="34" t="s">
        <v>50</v>
      </c>
      <c r="AK10" s="34" t="s">
        <v>51</v>
      </c>
      <c r="AL10" s="34" t="s">
        <v>52</v>
      </c>
      <c r="AM10" s="34" t="s">
        <v>53</v>
      </c>
      <c r="AN10" s="34" t="s">
        <v>54</v>
      </c>
      <c r="AO10" s="34" t="s">
        <v>55</v>
      </c>
      <c r="AP10" s="34" t="s">
        <v>56</v>
      </c>
      <c r="AQ10" s="34" t="s">
        <v>57</v>
      </c>
      <c r="AR10" s="34" t="s">
        <v>58</v>
      </c>
      <c r="AS10" s="34" t="s">
        <v>59</v>
      </c>
      <c r="AT10" s="34" t="s">
        <v>60</v>
      </c>
      <c r="AU10" s="34" t="s">
        <v>61</v>
      </c>
      <c r="AV10" s="34" t="s">
        <v>62</v>
      </c>
      <c r="AW10" s="34" t="s">
        <v>63</v>
      </c>
      <c r="AX10" s="34" t="s">
        <v>64</v>
      </c>
      <c r="AY10" s="34" t="s">
        <v>65</v>
      </c>
    </row>
    <row r="11" spans="1:51" s="15" customFormat="1" ht="43.5" x14ac:dyDescent="0.35">
      <c r="A11" s="14">
        <v>1</v>
      </c>
      <c r="B11" s="15" t="s">
        <v>66</v>
      </c>
      <c r="C11" s="19" t="s">
        <v>69</v>
      </c>
      <c r="D11" s="19" t="s">
        <v>67</v>
      </c>
      <c r="E11" s="19" t="s">
        <v>318</v>
      </c>
      <c r="F11" s="20">
        <v>43090</v>
      </c>
      <c r="G11" s="19" t="s">
        <v>319</v>
      </c>
      <c r="H11" s="19">
        <v>66902323</v>
      </c>
      <c r="I11" s="19" t="s">
        <v>320</v>
      </c>
      <c r="J11" s="19" t="s">
        <v>136</v>
      </c>
      <c r="K11" s="19" t="s">
        <v>264</v>
      </c>
      <c r="L11" s="19" t="s">
        <v>67</v>
      </c>
      <c r="M11" s="19" t="s">
        <v>321</v>
      </c>
      <c r="N11" s="19">
        <v>136231000</v>
      </c>
      <c r="O11" s="19" t="s">
        <v>81</v>
      </c>
      <c r="P11" s="19"/>
      <c r="Q11" s="19" t="s">
        <v>146</v>
      </c>
      <c r="R11" s="19" t="s">
        <v>86</v>
      </c>
      <c r="S11" s="19" t="s">
        <v>75</v>
      </c>
      <c r="T11" s="19"/>
      <c r="U11" s="19">
        <v>900617924</v>
      </c>
      <c r="V11" s="19" t="s">
        <v>117</v>
      </c>
      <c r="W11" s="19" t="s">
        <v>67</v>
      </c>
      <c r="X11" s="19" t="s">
        <v>322</v>
      </c>
      <c r="Y11" s="19" t="s">
        <v>90</v>
      </c>
      <c r="Z11" s="19" t="s">
        <v>121</v>
      </c>
      <c r="AA11" s="19"/>
      <c r="AB11" s="19"/>
      <c r="AC11" s="19" t="s">
        <v>146</v>
      </c>
      <c r="AD11" s="19" t="s">
        <v>67</v>
      </c>
      <c r="AE11" s="19" t="s">
        <v>67</v>
      </c>
      <c r="AF11" s="19" t="s">
        <v>99</v>
      </c>
      <c r="AG11" s="19">
        <v>93123689</v>
      </c>
      <c r="AH11" s="19"/>
      <c r="AI11" s="19" t="s">
        <v>146</v>
      </c>
      <c r="AJ11" s="19" t="s">
        <v>67</v>
      </c>
      <c r="AK11" s="19" t="s">
        <v>323</v>
      </c>
      <c r="AL11" s="19">
        <f>360+360+360+360</f>
        <v>1440</v>
      </c>
      <c r="AM11" s="19" t="s">
        <v>103</v>
      </c>
      <c r="AN11" s="19">
        <v>0</v>
      </c>
      <c r="AO11" s="19" t="s">
        <v>104</v>
      </c>
      <c r="AP11" s="19">
        <f>141000000+141000000+190326125+199652105</f>
        <v>671978230</v>
      </c>
      <c r="AQ11" s="19">
        <v>360</v>
      </c>
      <c r="AR11" s="20">
        <v>43101</v>
      </c>
      <c r="AS11" s="20">
        <v>44926</v>
      </c>
      <c r="AT11" s="20" t="s">
        <v>67</v>
      </c>
      <c r="AU11" s="21">
        <v>100</v>
      </c>
      <c r="AV11" s="21">
        <v>100</v>
      </c>
      <c r="AW11" s="21">
        <v>100</v>
      </c>
      <c r="AX11" s="21">
        <v>100</v>
      </c>
      <c r="AY11" s="21" t="s">
        <v>343</v>
      </c>
    </row>
    <row r="12" spans="1:51" s="15" customFormat="1" ht="70.5" x14ac:dyDescent="0.35">
      <c r="A12" s="14">
        <v>3</v>
      </c>
      <c r="B12" s="15" t="s">
        <v>324</v>
      </c>
      <c r="C12" s="19" t="s">
        <v>69</v>
      </c>
      <c r="D12" s="19"/>
      <c r="E12" s="22" t="s">
        <v>328</v>
      </c>
      <c r="F12" s="23">
        <v>43532</v>
      </c>
      <c r="G12" s="36" t="s">
        <v>332</v>
      </c>
      <c r="H12" s="24">
        <v>52149556</v>
      </c>
      <c r="I12" s="24" t="s">
        <v>333</v>
      </c>
      <c r="J12" s="19" t="s">
        <v>105</v>
      </c>
      <c r="K12" s="19" t="s">
        <v>264</v>
      </c>
      <c r="L12" s="19"/>
      <c r="M12" s="19" t="s">
        <v>373</v>
      </c>
      <c r="N12" s="19">
        <v>4557200</v>
      </c>
      <c r="O12" s="19" t="s">
        <v>81</v>
      </c>
      <c r="P12" s="19"/>
      <c r="Q12" s="19" t="s">
        <v>146</v>
      </c>
      <c r="R12" s="19" t="s">
        <v>74</v>
      </c>
      <c r="S12" s="19" t="s">
        <v>99</v>
      </c>
      <c r="T12" s="19">
        <v>79685953</v>
      </c>
      <c r="U12" s="19"/>
      <c r="V12" s="19" t="s">
        <v>146</v>
      </c>
      <c r="W12" s="19"/>
      <c r="X12" s="19" t="s">
        <v>338</v>
      </c>
      <c r="Y12" s="19" t="s">
        <v>90</v>
      </c>
      <c r="Z12" s="19" t="s">
        <v>121</v>
      </c>
      <c r="AA12" s="19"/>
      <c r="AB12" s="19"/>
      <c r="AC12" s="19" t="s">
        <v>146</v>
      </c>
      <c r="AD12" s="19"/>
      <c r="AE12" s="19"/>
      <c r="AF12" s="19" t="s">
        <v>99</v>
      </c>
      <c r="AG12" s="25">
        <v>52539334</v>
      </c>
      <c r="AH12" s="19"/>
      <c r="AI12" s="19" t="s">
        <v>146</v>
      </c>
      <c r="AJ12" s="19"/>
      <c r="AK12" s="26" t="s">
        <v>341</v>
      </c>
      <c r="AL12" s="19">
        <f>298+360+360</f>
        <v>1018</v>
      </c>
      <c r="AM12" s="19" t="s">
        <v>103</v>
      </c>
      <c r="AN12" s="19">
        <v>0</v>
      </c>
      <c r="AO12" s="19" t="s">
        <v>93</v>
      </c>
      <c r="AP12" s="19">
        <v>0</v>
      </c>
      <c r="AQ12" s="19">
        <v>360</v>
      </c>
      <c r="AR12" s="20">
        <v>43532</v>
      </c>
      <c r="AS12" s="20">
        <v>44926</v>
      </c>
      <c r="AT12" s="20"/>
      <c r="AU12" s="21">
        <v>50</v>
      </c>
      <c r="AV12" s="21">
        <v>50</v>
      </c>
      <c r="AW12" s="21">
        <v>0</v>
      </c>
      <c r="AX12" s="21">
        <v>0</v>
      </c>
      <c r="AY12" s="21" t="s">
        <v>361</v>
      </c>
    </row>
    <row r="13" spans="1:51" s="15" customFormat="1" ht="58" x14ac:dyDescent="0.35">
      <c r="A13" s="14">
        <v>5</v>
      </c>
      <c r="B13" s="15" t="s">
        <v>325</v>
      </c>
      <c r="C13" s="19" t="s">
        <v>69</v>
      </c>
      <c r="D13" s="19"/>
      <c r="E13" s="22" t="s">
        <v>329</v>
      </c>
      <c r="F13" s="23">
        <v>42534</v>
      </c>
      <c r="G13" s="36" t="s">
        <v>332</v>
      </c>
      <c r="H13" s="24">
        <v>52149556</v>
      </c>
      <c r="I13" s="24" t="s">
        <v>333</v>
      </c>
      <c r="J13" s="19" t="s">
        <v>157</v>
      </c>
      <c r="K13" s="19" t="s">
        <v>264</v>
      </c>
      <c r="L13" s="19"/>
      <c r="M13" s="19" t="s">
        <v>335</v>
      </c>
      <c r="N13" s="19">
        <v>0</v>
      </c>
      <c r="O13" s="19" t="s">
        <v>81</v>
      </c>
      <c r="P13" s="19"/>
      <c r="Q13" s="19" t="s">
        <v>146</v>
      </c>
      <c r="R13" s="19" t="s">
        <v>86</v>
      </c>
      <c r="S13" s="19" t="s">
        <v>75</v>
      </c>
      <c r="T13" s="19"/>
      <c r="U13" s="19">
        <v>900674427</v>
      </c>
      <c r="V13" s="19" t="s">
        <v>138</v>
      </c>
      <c r="W13" s="19"/>
      <c r="X13" s="19" t="s">
        <v>339</v>
      </c>
      <c r="Y13" s="19" t="s">
        <v>90</v>
      </c>
      <c r="Z13" s="19" t="s">
        <v>121</v>
      </c>
      <c r="AA13" s="19"/>
      <c r="AB13" s="19"/>
      <c r="AC13" s="19" t="s">
        <v>146</v>
      </c>
      <c r="AD13" s="19"/>
      <c r="AE13" s="19"/>
      <c r="AF13" s="19" t="s">
        <v>99</v>
      </c>
      <c r="AG13" s="25">
        <v>52539334</v>
      </c>
      <c r="AH13" s="19"/>
      <c r="AI13" s="19" t="s">
        <v>146</v>
      </c>
      <c r="AJ13" s="19"/>
      <c r="AK13" s="26" t="s">
        <v>341</v>
      </c>
      <c r="AL13" s="19">
        <f>201+360+360+360+360+360</f>
        <v>2001</v>
      </c>
      <c r="AM13" s="19" t="s">
        <v>103</v>
      </c>
      <c r="AN13" s="19">
        <v>0</v>
      </c>
      <c r="AO13" s="19" t="s">
        <v>93</v>
      </c>
      <c r="AP13" s="19">
        <v>0</v>
      </c>
      <c r="AQ13" s="19">
        <v>360</v>
      </c>
      <c r="AR13" s="20">
        <v>42534</v>
      </c>
      <c r="AS13" s="20">
        <v>44926</v>
      </c>
      <c r="AT13" s="20"/>
      <c r="AU13" s="21">
        <v>0</v>
      </c>
      <c r="AV13" s="21">
        <v>0</v>
      </c>
      <c r="AW13" s="21">
        <v>0</v>
      </c>
      <c r="AX13" s="21">
        <v>0</v>
      </c>
      <c r="AY13" s="21" t="s">
        <v>362</v>
      </c>
    </row>
    <row r="14" spans="1:51" s="15" customFormat="1" ht="72.5" x14ac:dyDescent="0.35">
      <c r="A14" s="14">
        <v>6</v>
      </c>
      <c r="B14" s="15" t="s">
        <v>326</v>
      </c>
      <c r="C14" s="19" t="s">
        <v>69</v>
      </c>
      <c r="D14" s="19"/>
      <c r="E14" s="27" t="s">
        <v>330</v>
      </c>
      <c r="F14" s="23">
        <v>43042</v>
      </c>
      <c r="G14" s="36" t="s">
        <v>332</v>
      </c>
      <c r="H14" s="24">
        <v>52149556</v>
      </c>
      <c r="I14" s="24" t="s">
        <v>333</v>
      </c>
      <c r="J14" s="19" t="s">
        <v>136</v>
      </c>
      <c r="K14" s="19" t="s">
        <v>271</v>
      </c>
      <c r="L14" s="19" t="s">
        <v>334</v>
      </c>
      <c r="M14" s="19" t="s">
        <v>336</v>
      </c>
      <c r="N14" s="19">
        <v>21816218</v>
      </c>
      <c r="O14" s="19" t="s">
        <v>81</v>
      </c>
      <c r="P14" s="19"/>
      <c r="Q14" s="19" t="s">
        <v>146</v>
      </c>
      <c r="R14" s="19" t="s">
        <v>86</v>
      </c>
      <c r="S14" s="19" t="s">
        <v>75</v>
      </c>
      <c r="T14" s="19"/>
      <c r="U14" s="19">
        <v>860024423</v>
      </c>
      <c r="V14" s="19" t="s">
        <v>130</v>
      </c>
      <c r="W14" s="19"/>
      <c r="X14" s="19" t="s">
        <v>340</v>
      </c>
      <c r="Y14" s="19" t="s">
        <v>90</v>
      </c>
      <c r="Z14" s="19" t="s">
        <v>121</v>
      </c>
      <c r="AA14" s="19"/>
      <c r="AB14" s="19"/>
      <c r="AC14" s="19" t="s">
        <v>146</v>
      </c>
      <c r="AD14" s="19"/>
      <c r="AE14" s="19"/>
      <c r="AF14" s="19" t="s">
        <v>99</v>
      </c>
      <c r="AG14" s="25">
        <v>13503540</v>
      </c>
      <c r="AH14" s="19"/>
      <c r="AI14" s="19" t="s">
        <v>146</v>
      </c>
      <c r="AJ14" s="19"/>
      <c r="AK14" s="26" t="s">
        <v>342</v>
      </c>
      <c r="AL14" s="28">
        <f>58+360+360+360+360</f>
        <v>1498</v>
      </c>
      <c r="AM14" s="19" t="s">
        <v>103</v>
      </c>
      <c r="AN14" s="19">
        <v>0</v>
      </c>
      <c r="AO14" s="21" t="s">
        <v>93</v>
      </c>
      <c r="AP14" s="21">
        <f>148596566+188347431+193846716+193881723</f>
        <v>724672436</v>
      </c>
      <c r="AQ14" s="28">
        <v>360</v>
      </c>
      <c r="AR14" s="20">
        <v>43042</v>
      </c>
      <c r="AS14" s="20">
        <v>44926</v>
      </c>
      <c r="AT14" s="20"/>
      <c r="AU14" s="21">
        <v>100</v>
      </c>
      <c r="AV14" s="21">
        <v>100</v>
      </c>
      <c r="AW14" s="21">
        <v>100</v>
      </c>
      <c r="AX14" s="21">
        <v>100</v>
      </c>
      <c r="AY14" s="21" t="s">
        <v>359</v>
      </c>
    </row>
    <row r="15" spans="1:51" s="15" customFormat="1" ht="72.5" x14ac:dyDescent="0.35">
      <c r="A15" s="14">
        <v>7</v>
      </c>
      <c r="B15" s="15" t="s">
        <v>327</v>
      </c>
      <c r="C15" s="19" t="s">
        <v>69</v>
      </c>
      <c r="D15" s="19"/>
      <c r="E15" s="27" t="s">
        <v>331</v>
      </c>
      <c r="F15" s="23">
        <v>43153</v>
      </c>
      <c r="G15" s="36" t="s">
        <v>332</v>
      </c>
      <c r="H15" s="24">
        <v>52149556</v>
      </c>
      <c r="I15" s="24" t="s">
        <v>333</v>
      </c>
      <c r="J15" s="19" t="s">
        <v>132</v>
      </c>
      <c r="K15" s="19" t="s">
        <v>271</v>
      </c>
      <c r="L15" s="19" t="s">
        <v>334</v>
      </c>
      <c r="M15" s="19" t="s">
        <v>337</v>
      </c>
      <c r="N15" s="19">
        <v>257496432</v>
      </c>
      <c r="O15" s="19" t="s">
        <v>81</v>
      </c>
      <c r="P15" s="19"/>
      <c r="Q15" s="19" t="s">
        <v>146</v>
      </c>
      <c r="R15" s="19" t="s">
        <v>86</v>
      </c>
      <c r="S15" s="19" t="s">
        <v>75</v>
      </c>
      <c r="T15" s="19"/>
      <c r="U15" s="19">
        <v>860024423</v>
      </c>
      <c r="V15" s="19" t="s">
        <v>130</v>
      </c>
      <c r="W15" s="19"/>
      <c r="X15" s="19" t="s">
        <v>340</v>
      </c>
      <c r="Y15" s="19" t="s">
        <v>90</v>
      </c>
      <c r="Z15" s="19" t="s">
        <v>121</v>
      </c>
      <c r="AA15" s="19"/>
      <c r="AB15" s="19"/>
      <c r="AC15" s="19" t="s">
        <v>146</v>
      </c>
      <c r="AD15" s="19"/>
      <c r="AE15" s="19"/>
      <c r="AF15" s="19" t="s">
        <v>99</v>
      </c>
      <c r="AG15" s="25">
        <v>13503540</v>
      </c>
      <c r="AH15" s="19"/>
      <c r="AI15" s="19" t="s">
        <v>146</v>
      </c>
      <c r="AJ15" s="19"/>
      <c r="AK15" s="26" t="s">
        <v>342</v>
      </c>
      <c r="AL15" s="28">
        <f>312+360+360+360</f>
        <v>1392</v>
      </c>
      <c r="AM15" s="19" t="s">
        <v>103</v>
      </c>
      <c r="AN15" s="19">
        <v>0</v>
      </c>
      <c r="AO15" s="21" t="s">
        <v>93</v>
      </c>
      <c r="AP15" s="21">
        <f>303783108+332084542+399087187</f>
        <v>1034954837</v>
      </c>
      <c r="AQ15" s="28">
        <v>360</v>
      </c>
      <c r="AR15" s="20">
        <v>43153</v>
      </c>
      <c r="AS15" s="20">
        <v>44926</v>
      </c>
      <c r="AT15" s="20"/>
      <c r="AU15" s="21">
        <v>100</v>
      </c>
      <c r="AV15" s="21">
        <v>100</v>
      </c>
      <c r="AW15" s="21">
        <v>100</v>
      </c>
      <c r="AX15" s="21">
        <v>100</v>
      </c>
      <c r="AY15" s="28" t="s">
        <v>360</v>
      </c>
    </row>
    <row r="16" spans="1:51" s="29" customFormat="1" ht="72.5" x14ac:dyDescent="0.35">
      <c r="A16" s="14">
        <v>8</v>
      </c>
      <c r="B16" s="29" t="s">
        <v>344</v>
      </c>
      <c r="C16" s="21" t="s">
        <v>69</v>
      </c>
      <c r="D16" s="21" t="s">
        <v>67</v>
      </c>
      <c r="E16" s="30" t="s">
        <v>345</v>
      </c>
      <c r="F16" s="31">
        <v>43230</v>
      </c>
      <c r="G16" s="21" t="s">
        <v>319</v>
      </c>
      <c r="H16" s="21">
        <v>66902323</v>
      </c>
      <c r="I16" s="21" t="s">
        <v>320</v>
      </c>
      <c r="J16" s="32" t="s">
        <v>114</v>
      </c>
      <c r="K16" s="21" t="s">
        <v>264</v>
      </c>
      <c r="L16" s="21" t="s">
        <v>67</v>
      </c>
      <c r="M16" s="21" t="s">
        <v>346</v>
      </c>
      <c r="N16" s="21">
        <f>16979*2842.67</f>
        <v>48265693.93</v>
      </c>
      <c r="O16" s="21" t="s">
        <v>81</v>
      </c>
      <c r="P16" s="21"/>
      <c r="Q16" s="21" t="s">
        <v>146</v>
      </c>
      <c r="R16" s="21" t="s">
        <v>86</v>
      </c>
      <c r="S16" s="21" t="s">
        <v>75</v>
      </c>
      <c r="T16" s="21"/>
      <c r="U16" s="21">
        <v>800053129</v>
      </c>
      <c r="V16" s="21" t="s">
        <v>73</v>
      </c>
      <c r="W16" s="21" t="s">
        <v>67</v>
      </c>
      <c r="X16" s="21" t="s">
        <v>347</v>
      </c>
      <c r="Y16" s="21" t="s">
        <v>90</v>
      </c>
      <c r="Z16" s="21" t="s">
        <v>121</v>
      </c>
      <c r="AA16" s="21"/>
      <c r="AB16" s="21"/>
      <c r="AC16" s="21" t="s">
        <v>146</v>
      </c>
      <c r="AD16" s="21" t="s">
        <v>67</v>
      </c>
      <c r="AE16" s="21" t="s">
        <v>67</v>
      </c>
      <c r="AF16" s="21" t="s">
        <v>99</v>
      </c>
      <c r="AG16" s="21">
        <v>93123689</v>
      </c>
      <c r="AH16" s="21"/>
      <c r="AI16" s="21" t="s">
        <v>146</v>
      </c>
      <c r="AJ16" s="21" t="s">
        <v>67</v>
      </c>
      <c r="AK16" s="21" t="s">
        <v>323</v>
      </c>
      <c r="AL16" s="21">
        <f>235+360+360+360</f>
        <v>1315</v>
      </c>
      <c r="AM16" s="21" t="s">
        <v>103</v>
      </c>
      <c r="AN16" s="21">
        <v>0</v>
      </c>
      <c r="AO16" s="21" t="s">
        <v>104</v>
      </c>
      <c r="AP16" s="21">
        <f>60413100+66318000+68148850+80289600</f>
        <v>275169550</v>
      </c>
      <c r="AQ16" s="21">
        <v>360</v>
      </c>
      <c r="AR16" s="31">
        <v>43230</v>
      </c>
      <c r="AS16" s="31">
        <v>44691</v>
      </c>
      <c r="AT16" s="31" t="s">
        <v>67</v>
      </c>
      <c r="AU16" s="21">
        <v>100</v>
      </c>
      <c r="AV16" s="21">
        <v>100</v>
      </c>
      <c r="AW16" s="21">
        <v>100</v>
      </c>
      <c r="AX16" s="21">
        <v>100</v>
      </c>
      <c r="AY16" s="21" t="s">
        <v>348</v>
      </c>
    </row>
    <row r="17" spans="1:51" s="15" customFormat="1" ht="58" x14ac:dyDescent="0.35">
      <c r="A17" s="33">
        <v>9</v>
      </c>
      <c r="B17" s="15" t="s">
        <v>352</v>
      </c>
      <c r="C17" s="19" t="s">
        <v>69</v>
      </c>
      <c r="D17" s="19" t="s">
        <v>67</v>
      </c>
      <c r="E17" s="19" t="s">
        <v>354</v>
      </c>
      <c r="F17" s="20">
        <v>44391</v>
      </c>
      <c r="G17" s="19" t="s">
        <v>319</v>
      </c>
      <c r="H17" s="19">
        <v>66902323</v>
      </c>
      <c r="I17" s="19" t="s">
        <v>320</v>
      </c>
      <c r="J17" s="19" t="s">
        <v>94</v>
      </c>
      <c r="K17" s="19" t="s">
        <v>264</v>
      </c>
      <c r="L17" s="19" t="s">
        <v>67</v>
      </c>
      <c r="M17" s="19" t="s">
        <v>349</v>
      </c>
      <c r="N17" s="19">
        <v>33000000</v>
      </c>
      <c r="O17" s="19" t="s">
        <v>81</v>
      </c>
      <c r="P17" s="19"/>
      <c r="Q17" s="19" t="s">
        <v>146</v>
      </c>
      <c r="R17" s="19" t="s">
        <v>74</v>
      </c>
      <c r="S17" s="19" t="s">
        <v>99</v>
      </c>
      <c r="T17" s="19">
        <v>94495192</v>
      </c>
      <c r="U17" s="19"/>
      <c r="V17" s="19" t="s">
        <v>146</v>
      </c>
      <c r="W17" s="19" t="s">
        <v>67</v>
      </c>
      <c r="X17" s="19" t="s">
        <v>350</v>
      </c>
      <c r="Y17" s="19" t="s">
        <v>90</v>
      </c>
      <c r="Z17" s="19" t="s">
        <v>121</v>
      </c>
      <c r="AA17" s="19"/>
      <c r="AB17" s="19"/>
      <c r="AC17" s="19" t="s">
        <v>146</v>
      </c>
      <c r="AD17" s="19" t="s">
        <v>67</v>
      </c>
      <c r="AE17" s="19" t="s">
        <v>67</v>
      </c>
      <c r="AF17" s="19" t="s">
        <v>99</v>
      </c>
      <c r="AG17" s="28">
        <v>79792847</v>
      </c>
      <c r="AH17" s="19"/>
      <c r="AI17" s="19" t="s">
        <v>146</v>
      </c>
      <c r="AJ17" s="19" t="s">
        <v>67</v>
      </c>
      <c r="AK17" s="19" t="s">
        <v>351</v>
      </c>
      <c r="AL17" s="19">
        <v>153</v>
      </c>
      <c r="AM17" s="19" t="s">
        <v>103</v>
      </c>
      <c r="AN17" s="19">
        <v>0</v>
      </c>
      <c r="AO17" s="19" t="s">
        <v>113</v>
      </c>
      <c r="AP17" s="19">
        <v>0</v>
      </c>
      <c r="AQ17" s="19">
        <v>0</v>
      </c>
      <c r="AR17" s="20">
        <v>44428</v>
      </c>
      <c r="AS17" s="20">
        <v>44561</v>
      </c>
      <c r="AT17" s="20" t="s">
        <v>67</v>
      </c>
      <c r="AU17" s="21">
        <v>100</v>
      </c>
      <c r="AV17" s="21">
        <v>100</v>
      </c>
      <c r="AW17" s="21">
        <v>100</v>
      </c>
      <c r="AX17" s="21">
        <v>100</v>
      </c>
      <c r="AY17" s="19" t="s">
        <v>355</v>
      </c>
    </row>
    <row r="18" spans="1:51" s="15" customFormat="1" ht="87" x14ac:dyDescent="0.35">
      <c r="A18" s="33">
        <v>10</v>
      </c>
      <c r="B18" s="15" t="s">
        <v>353</v>
      </c>
      <c r="C18" s="19" t="s">
        <v>69</v>
      </c>
      <c r="D18" s="19"/>
      <c r="E18" s="19" t="s">
        <v>356</v>
      </c>
      <c r="F18" s="20">
        <v>44365</v>
      </c>
      <c r="G18" s="19" t="s">
        <v>319</v>
      </c>
      <c r="H18" s="19">
        <v>66902323</v>
      </c>
      <c r="I18" s="19" t="s">
        <v>320</v>
      </c>
      <c r="J18" s="19" t="s">
        <v>82</v>
      </c>
      <c r="K18" s="19" t="s">
        <v>264</v>
      </c>
      <c r="L18" s="19"/>
      <c r="M18" s="19" t="s">
        <v>357</v>
      </c>
      <c r="N18" s="19">
        <v>14885146</v>
      </c>
      <c r="O18" s="19" t="s">
        <v>81</v>
      </c>
      <c r="P18" s="19"/>
      <c r="Q18" s="19" t="s">
        <v>146</v>
      </c>
      <c r="R18" s="19" t="s">
        <v>74</v>
      </c>
      <c r="S18" s="19" t="s">
        <v>99</v>
      </c>
      <c r="T18" s="19">
        <v>39047327</v>
      </c>
      <c r="U18" s="19"/>
      <c r="V18" s="19" t="s">
        <v>146</v>
      </c>
      <c r="W18" s="19"/>
      <c r="X18" s="19" t="s">
        <v>358</v>
      </c>
      <c r="Y18" s="19" t="s">
        <v>90</v>
      </c>
      <c r="Z18" s="19" t="s">
        <v>121</v>
      </c>
      <c r="AA18" s="19"/>
      <c r="AB18" s="19"/>
      <c r="AC18" s="19" t="s">
        <v>146</v>
      </c>
      <c r="AD18" s="19"/>
      <c r="AE18" s="19"/>
      <c r="AF18" s="19" t="s">
        <v>99</v>
      </c>
      <c r="AG18" s="19">
        <v>52539334</v>
      </c>
      <c r="AH18" s="19"/>
      <c r="AI18" s="19" t="s">
        <v>146</v>
      </c>
      <c r="AJ18" s="19"/>
      <c r="AK18" s="19" t="s">
        <v>341</v>
      </c>
      <c r="AL18" s="19">
        <v>0</v>
      </c>
      <c r="AM18" s="19" t="s">
        <v>103</v>
      </c>
      <c r="AN18" s="19">
        <v>0</v>
      </c>
      <c r="AO18" s="19" t="s">
        <v>80</v>
      </c>
      <c r="AP18" s="19">
        <v>18207000</v>
      </c>
      <c r="AQ18" s="19">
        <v>0</v>
      </c>
      <c r="AR18" s="20">
        <v>44365</v>
      </c>
      <c r="AS18" s="20"/>
      <c r="AT18" s="20"/>
      <c r="AU18" s="19">
        <v>100</v>
      </c>
      <c r="AV18" s="19">
        <v>100</v>
      </c>
      <c r="AW18" s="21">
        <v>100</v>
      </c>
      <c r="AX18" s="21">
        <v>100</v>
      </c>
      <c r="AY18" s="19" t="s">
        <v>363</v>
      </c>
    </row>
    <row r="19" spans="1:51" ht="15" thickBot="1" x14ac:dyDescent="0.4">
      <c r="A19" s="1">
        <v>-1</v>
      </c>
      <c r="C19" s="2" t="s">
        <v>67</v>
      </c>
      <c r="D19" s="2" t="s">
        <v>67</v>
      </c>
      <c r="E19" s="2" t="s">
        <v>67</v>
      </c>
      <c r="F19" s="2" t="s">
        <v>67</v>
      </c>
      <c r="G19" s="2" t="s">
        <v>67</v>
      </c>
      <c r="H19" s="2" t="s">
        <v>67</v>
      </c>
      <c r="I19" s="2" t="s">
        <v>67</v>
      </c>
      <c r="J19" s="2" t="s">
        <v>67</v>
      </c>
      <c r="K19" s="2" t="s">
        <v>67</v>
      </c>
      <c r="L19" s="2" t="s">
        <v>67</v>
      </c>
      <c r="M19" s="18"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c r="AR19" s="2" t="s">
        <v>67</v>
      </c>
      <c r="AS19" s="2" t="s">
        <v>67</v>
      </c>
      <c r="AT19" s="2" t="s">
        <v>67</v>
      </c>
      <c r="AU19" s="2" t="s">
        <v>67</v>
      </c>
      <c r="AV19" s="2" t="s">
        <v>67</v>
      </c>
      <c r="AW19" s="2" t="s">
        <v>67</v>
      </c>
      <c r="AX19" s="2" t="s">
        <v>67</v>
      </c>
      <c r="AY19" s="18" t="s">
        <v>67</v>
      </c>
    </row>
    <row r="20" spans="1:51" ht="15" thickBot="1" x14ac:dyDescent="0.4">
      <c r="A20" s="1">
        <v>999999</v>
      </c>
      <c r="B20" t="s">
        <v>68</v>
      </c>
      <c r="C20" s="2" t="s">
        <v>67</v>
      </c>
      <c r="D20" s="2" t="s">
        <v>67</v>
      </c>
      <c r="E20" s="2" t="s">
        <v>67</v>
      </c>
      <c r="F20" s="2" t="s">
        <v>67</v>
      </c>
      <c r="G20" s="4"/>
      <c r="H20" s="4"/>
      <c r="I20" s="4"/>
      <c r="J20" s="2" t="s">
        <v>67</v>
      </c>
      <c r="K20" s="2" t="s">
        <v>67</v>
      </c>
      <c r="L20" s="2" t="s">
        <v>67</v>
      </c>
      <c r="M20" s="18"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O20" s="2" t="s">
        <v>67</v>
      </c>
      <c r="AQ20" s="2" t="s">
        <v>67</v>
      </c>
      <c r="AR20" s="2" t="s">
        <v>67</v>
      </c>
      <c r="AS20" s="2" t="s">
        <v>67</v>
      </c>
      <c r="AT20" s="2" t="s">
        <v>67</v>
      </c>
      <c r="AU20" s="2" t="s">
        <v>67</v>
      </c>
      <c r="AV20" s="2" t="s">
        <v>67</v>
      </c>
      <c r="AW20" s="2" t="s">
        <v>67</v>
      </c>
      <c r="AX20" s="2" t="s">
        <v>67</v>
      </c>
      <c r="AY20" s="18" t="s">
        <v>67</v>
      </c>
    </row>
    <row r="351010" spans="1:10" x14ac:dyDescent="0.35">
      <c r="A351010" t="s">
        <v>69</v>
      </c>
      <c r="B351010" t="s">
        <v>70</v>
      </c>
      <c r="C351010" t="s">
        <v>242</v>
      </c>
      <c r="D351010" t="s">
        <v>73</v>
      </c>
      <c r="E351010" t="s">
        <v>74</v>
      </c>
      <c r="F351010" t="s">
        <v>75</v>
      </c>
      <c r="G351010" s="35" t="s">
        <v>78</v>
      </c>
      <c r="H351010" t="s">
        <v>75</v>
      </c>
      <c r="I351010" t="s">
        <v>79</v>
      </c>
      <c r="J351010" t="s">
        <v>80</v>
      </c>
    </row>
    <row r="351011" spans="1:10" x14ac:dyDescent="0.35">
      <c r="A351011" t="s">
        <v>81</v>
      </c>
      <c r="B351011" t="s">
        <v>82</v>
      </c>
      <c r="C351011" t="s">
        <v>243</v>
      </c>
      <c r="D351011" t="s">
        <v>85</v>
      </c>
      <c r="E351011" t="s">
        <v>86</v>
      </c>
      <c r="F351011" t="s">
        <v>87</v>
      </c>
      <c r="G351011" s="35" t="s">
        <v>90</v>
      </c>
      <c r="H351011" t="s">
        <v>91</v>
      </c>
      <c r="I351011" t="s">
        <v>92</v>
      </c>
      <c r="J351011" t="s">
        <v>93</v>
      </c>
    </row>
    <row r="351012" spans="1:10" x14ac:dyDescent="0.35">
      <c r="B351012" t="s">
        <v>94</v>
      </c>
      <c r="C351012" t="s">
        <v>244</v>
      </c>
      <c r="D351012" t="s">
        <v>97</v>
      </c>
      <c r="E351012" t="s">
        <v>98</v>
      </c>
      <c r="F351012" t="s">
        <v>99</v>
      </c>
      <c r="G351012" s="35" t="s">
        <v>102</v>
      </c>
      <c r="H351012" t="s">
        <v>99</v>
      </c>
      <c r="I351012" t="s">
        <v>103</v>
      </c>
      <c r="J351012" t="s">
        <v>104</v>
      </c>
    </row>
    <row r="351013" spans="1:10" x14ac:dyDescent="0.35">
      <c r="B351013" t="s">
        <v>105</v>
      </c>
      <c r="C351013" t="s">
        <v>245</v>
      </c>
      <c r="D351013" t="s">
        <v>108</v>
      </c>
      <c r="E351013" t="s">
        <v>109</v>
      </c>
      <c r="F351013" t="s">
        <v>110</v>
      </c>
      <c r="G351013" s="35" t="s">
        <v>109</v>
      </c>
      <c r="H351013" t="s">
        <v>110</v>
      </c>
      <c r="J351013" t="s">
        <v>113</v>
      </c>
    </row>
    <row r="351014" spans="1:10" x14ac:dyDescent="0.35">
      <c r="B351014" t="s">
        <v>114</v>
      </c>
      <c r="C351014" t="s">
        <v>246</v>
      </c>
      <c r="D351014" t="s">
        <v>117</v>
      </c>
      <c r="F351014" t="s">
        <v>118</v>
      </c>
      <c r="H351014" t="s">
        <v>121</v>
      </c>
    </row>
    <row r="351015" spans="1:10" x14ac:dyDescent="0.35">
      <c r="B351015" t="s">
        <v>122</v>
      </c>
      <c r="C351015" t="s">
        <v>247</v>
      </c>
      <c r="D351015" t="s">
        <v>125</v>
      </c>
    </row>
    <row r="351016" spans="1:10" x14ac:dyDescent="0.35">
      <c r="B351016" t="s">
        <v>128</v>
      </c>
      <c r="C351016" t="s">
        <v>248</v>
      </c>
      <c r="D351016" t="s">
        <v>130</v>
      </c>
    </row>
    <row r="351017" spans="1:10" x14ac:dyDescent="0.35">
      <c r="B351017" t="s">
        <v>132</v>
      </c>
      <c r="C351017" t="s">
        <v>249</v>
      </c>
      <c r="D351017" t="s">
        <v>134</v>
      </c>
    </row>
    <row r="351018" spans="1:10" x14ac:dyDescent="0.35">
      <c r="B351018" t="s">
        <v>136</v>
      </c>
      <c r="C351018" t="s">
        <v>250</v>
      </c>
      <c r="D351018" t="s">
        <v>138</v>
      </c>
    </row>
    <row r="351019" spans="1:10" x14ac:dyDescent="0.35">
      <c r="B351019" t="s">
        <v>140</v>
      </c>
      <c r="C351019" t="s">
        <v>251</v>
      </c>
      <c r="D351019" t="s">
        <v>142</v>
      </c>
    </row>
    <row r="351020" spans="1:10" x14ac:dyDescent="0.35">
      <c r="B351020" t="s">
        <v>144</v>
      </c>
      <c r="C351020" t="s">
        <v>252</v>
      </c>
      <c r="D351020" t="s">
        <v>146</v>
      </c>
    </row>
    <row r="351021" spans="1:10" x14ac:dyDescent="0.35">
      <c r="B351021" t="s">
        <v>148</v>
      </c>
      <c r="C351021" t="s">
        <v>253</v>
      </c>
    </row>
    <row r="351022" spans="1:10" x14ac:dyDescent="0.35">
      <c r="B351022" t="s">
        <v>151</v>
      </c>
      <c r="C351022" t="s">
        <v>254</v>
      </c>
    </row>
    <row r="351023" spans="1:10" x14ac:dyDescent="0.35">
      <c r="B351023" t="s">
        <v>154</v>
      </c>
      <c r="C351023" t="s">
        <v>255</v>
      </c>
    </row>
    <row r="351024" spans="1:10" x14ac:dyDescent="0.35">
      <c r="B351024" t="s">
        <v>157</v>
      </c>
      <c r="C351024" t="s">
        <v>256</v>
      </c>
    </row>
    <row r="351025" spans="2:3" x14ac:dyDescent="0.35">
      <c r="B351025" t="s">
        <v>160</v>
      </c>
      <c r="C351025" t="s">
        <v>257</v>
      </c>
    </row>
    <row r="351026" spans="2:3" x14ac:dyDescent="0.35">
      <c r="B351026" t="s">
        <v>163</v>
      </c>
      <c r="C351026" t="s">
        <v>258</v>
      </c>
    </row>
    <row r="351027" spans="2:3" x14ac:dyDescent="0.35">
      <c r="B351027" t="s">
        <v>166</v>
      </c>
      <c r="C351027" t="s">
        <v>259</v>
      </c>
    </row>
    <row r="351028" spans="2:3" x14ac:dyDescent="0.35">
      <c r="B351028" t="s">
        <v>169</v>
      </c>
      <c r="C351028" t="s">
        <v>260</v>
      </c>
    </row>
    <row r="351029" spans="2:3" x14ac:dyDescent="0.35">
      <c r="B351029" t="s">
        <v>172</v>
      </c>
      <c r="C351029" t="s">
        <v>261</v>
      </c>
    </row>
    <row r="351030" spans="2:3" x14ac:dyDescent="0.35">
      <c r="B351030" t="s">
        <v>175</v>
      </c>
      <c r="C351030" t="s">
        <v>262</v>
      </c>
    </row>
    <row r="351031" spans="2:3" x14ac:dyDescent="0.35">
      <c r="B351031" t="s">
        <v>177</v>
      </c>
      <c r="C351031" t="s">
        <v>263</v>
      </c>
    </row>
    <row r="351032" spans="2:3" x14ac:dyDescent="0.35">
      <c r="B351032" t="s">
        <v>179</v>
      </c>
      <c r="C351032" t="s">
        <v>264</v>
      </c>
    </row>
    <row r="351033" spans="2:3" x14ac:dyDescent="0.35">
      <c r="B351033" t="s">
        <v>181</v>
      </c>
      <c r="C351033" t="s">
        <v>265</v>
      </c>
    </row>
    <row r="351034" spans="2:3" x14ac:dyDescent="0.35">
      <c r="B351034" t="s">
        <v>183</v>
      </c>
      <c r="C351034" t="s">
        <v>266</v>
      </c>
    </row>
    <row r="351035" spans="2:3" x14ac:dyDescent="0.35">
      <c r="B351035" t="s">
        <v>185</v>
      </c>
      <c r="C351035" t="s">
        <v>267</v>
      </c>
    </row>
    <row r="351036" spans="2:3" x14ac:dyDescent="0.35">
      <c r="B351036" t="s">
        <v>187</v>
      </c>
      <c r="C351036" t="s">
        <v>268</v>
      </c>
    </row>
    <row r="351037" spans="2:3" x14ac:dyDescent="0.35">
      <c r="B351037" t="s">
        <v>189</v>
      </c>
      <c r="C351037" t="s">
        <v>269</v>
      </c>
    </row>
    <row r="351038" spans="2:3" x14ac:dyDescent="0.35">
      <c r="B351038" t="s">
        <v>191</v>
      </c>
      <c r="C351038" t="s">
        <v>270</v>
      </c>
    </row>
    <row r="351039" spans="2:3" x14ac:dyDescent="0.35">
      <c r="B351039" t="s">
        <v>193</v>
      </c>
      <c r="C351039" t="s">
        <v>271</v>
      </c>
    </row>
    <row r="351040" spans="2:3" x14ac:dyDescent="0.35">
      <c r="B351040" t="s">
        <v>195</v>
      </c>
      <c r="C351040" t="s">
        <v>123</v>
      </c>
    </row>
    <row r="351041" spans="2:2" x14ac:dyDescent="0.35">
      <c r="B351041" t="s">
        <v>197</v>
      </c>
    </row>
    <row r="351042" spans="2:2" x14ac:dyDescent="0.35">
      <c r="B351042" t="s">
        <v>199</v>
      </c>
    </row>
    <row r="351043" spans="2:2" x14ac:dyDescent="0.35">
      <c r="B351043" t="s">
        <v>201</v>
      </c>
    </row>
    <row r="351044" spans="2:2" x14ac:dyDescent="0.35">
      <c r="B351044" t="s">
        <v>203</v>
      </c>
    </row>
    <row r="351045" spans="2:2" x14ac:dyDescent="0.35">
      <c r="B351045" t="s">
        <v>205</v>
      </c>
    </row>
    <row r="351046" spans="2:2" x14ac:dyDescent="0.35">
      <c r="B351046" t="s">
        <v>207</v>
      </c>
    </row>
    <row r="351047" spans="2:2" x14ac:dyDescent="0.35">
      <c r="B351047" t="s">
        <v>209</v>
      </c>
    </row>
    <row r="351048" spans="2:2" x14ac:dyDescent="0.35">
      <c r="B351048" t="s">
        <v>211</v>
      </c>
    </row>
    <row r="351049" spans="2:2" x14ac:dyDescent="0.35">
      <c r="B351049" t="s">
        <v>213</v>
      </c>
    </row>
    <row r="351050" spans="2:2" x14ac:dyDescent="0.35">
      <c r="B351050" t="s">
        <v>215</v>
      </c>
    </row>
    <row r="351051" spans="2:2" x14ac:dyDescent="0.35">
      <c r="B351051" t="s">
        <v>217</v>
      </c>
    </row>
    <row r="351052" spans="2:2" x14ac:dyDescent="0.35">
      <c r="B351052" t="s">
        <v>219</v>
      </c>
    </row>
    <row r="351053" spans="2:2" x14ac:dyDescent="0.35">
      <c r="B351053" t="s">
        <v>221</v>
      </c>
    </row>
    <row r="351054" spans="2:2" x14ac:dyDescent="0.35">
      <c r="B351054" t="s">
        <v>223</v>
      </c>
    </row>
    <row r="351055" spans="2:2" x14ac:dyDescent="0.35">
      <c r="B351055" t="s">
        <v>225</v>
      </c>
    </row>
    <row r="351056" spans="2:2" x14ac:dyDescent="0.35">
      <c r="B351056" t="s">
        <v>227</v>
      </c>
    </row>
    <row r="351057" spans="2:2" x14ac:dyDescent="0.35">
      <c r="B351057" t="s">
        <v>229</v>
      </c>
    </row>
    <row r="351058" spans="2:2" x14ac:dyDescent="0.35">
      <c r="B351058" t="s">
        <v>231</v>
      </c>
    </row>
    <row r="351059" spans="2:2" x14ac:dyDescent="0.35">
      <c r="B351059" t="s">
        <v>233</v>
      </c>
    </row>
    <row r="351060" spans="2:2" x14ac:dyDescent="0.35">
      <c r="B351060" t="s">
        <v>235</v>
      </c>
    </row>
  </sheetData>
  <sheetProtection algorithmName="SHA-512" hashValue="+mYvBFHHALUc2ifjCIPzYjLIaJDE8iPl+U/sOBJk4xQ9dCDl4+J/6EE/OYUtdQVt6aLfdVcOZItzPgpKBZV11w==" saltValue="9UmuJPsNEqsB0URUC1Towg==" spinCount="100000" sheet="1" objects="1" scenarios="1"/>
  <autoFilter ref="A10:IV20" xr:uid="{00000000-0001-0000-0100-000000000000}"/>
  <mergeCells count="3">
    <mergeCell ref="B8:AY8"/>
    <mergeCell ref="D1:F1"/>
    <mergeCell ref="D2:F3"/>
  </mergeCells>
  <phoneticPr fontId="4" type="noConversion"/>
  <dataValidations xWindow="1190" yWindow="412" count="82">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G16:G1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H16:H1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16:I18" xr:uid="{00000000-0002-0000-0100-000006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M16:M1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N16:N18"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T13:T18" xr:uid="{00000000-0002-0000-0100-000011000000}">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14:X18" xr:uid="{00000000-0002-0000-0100-000015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AG16:AG18" xr:uid="{00000000-0002-0000-0100-00001E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16:AK18"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AY15:AY18"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0:I20"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AM15" xr:uid="{FD7EB073-9797-453D-83FB-43CF10DA83D8}">
      <formula1>$I$351005:$I$351008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AI15" xr:uid="{7B7A9B56-B86B-4F9C-9653-9AEC2B18E2F8}">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AF15" xr:uid="{630382A6-9113-480A-84E6-6FD5C20FD823}">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AC15" xr:uid="{790A472D-EA8D-44D7-98B9-549CEDD74F20}">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Z15" xr:uid="{21B7B892-20BF-455C-A493-2DB6030026E0}">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Y15" xr:uid="{E60BB2B5-614D-46E3-85A8-9F7C769EBBA7}">
      <formula1>$G$351005:$G$351009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V16" xr:uid="{9C5B1EAF-9B36-44AE-8B94-52A44A70B920}">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S15" xr:uid="{D550A9E3-6178-4745-B10D-DC79013FBB29}">
      <formula1>$F$351005:$F$351010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R15" xr:uid="{D1BAD82B-7DC2-4E2B-B6F2-F93F7BC57280}">
      <formula1>$E$351005:$E$351009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Q15" xr:uid="{C26310DC-8100-4363-8953-4C687C3642B1}">
      <formula1>$D$351005:$D$351016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O15" xr:uid="{8B972B52-01EF-4763-81F2-2BEA6F01E46D}">
      <formula1>$A$351005:$A$351007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K15" xr:uid="{2CA7AD57-7184-432A-8F5E-E05D545BFC7F}">
      <formula1>$C$351005:$C$351036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4:J15" xr:uid="{11788256-8855-47DE-8ED8-515598F73D7F}">
      <formula1>$B$351005:$B$351056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C15" xr:uid="{E04C2240-EFD3-4AB5-A9DD-F1B0C08C1CCD}">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6:AO17" xr:uid="{910F98EC-AC61-43BC-8310-70670305760C}">
      <formula1>$J$351002:$J$351006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AM18" xr:uid="{B1C347C7-CF6B-4B8B-A261-C7F7831E03A1}">
      <formula1>$I$351002:$I$351005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6:AI18" xr:uid="{682EB5CE-65E0-4A2E-9EE5-99097B4A09C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AF18" xr:uid="{032D78BD-2F89-4081-A14F-D735FDF094B0}">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AC18" xr:uid="{6AB3B019-02E3-4597-AF57-139B1DCEDDA0}">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Z18" xr:uid="{ACBF9FF8-C344-46FE-A5A2-7C3B15B61FF7}">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Y18" xr:uid="{1366845B-AF76-4B30-A142-9062743123E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6:S18" xr:uid="{8FCBC101-5B6A-4228-A732-D8718D7A8A58}">
      <formula1>$F$351002:$F$351007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R18" xr:uid="{528FA32C-DC35-47AA-8B01-85CAAE539464}">
      <formula1>$E$351002:$E$351006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6:Q18" xr:uid="{45E138FF-1A96-4936-AF18-77C36FA7B957}">
      <formula1>$D$351002:$D$351013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O18" xr:uid="{8069AF8A-AD8E-4239-8443-990F03F79740}">
      <formula1>$A$351002:$A$351004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K18" xr:uid="{3F25584C-F64C-44C6-94CF-FF7574845B4A}">
      <formula1>$C$351002:$C$351033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J18" xr:uid="{24FD71D1-9023-48C4-B85F-BDE4A7DC1188}">
      <formula1>$B$351002:$B$351053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C18" xr:uid="{9DB6FC0A-C736-4699-AF36-5D77DB523944}">
      <formula1>$A$351002:$A$351004</formula1>
    </dataValidation>
    <dataValidation type="textLength" allowBlank="1" showInputMessage="1" error="Escriba un texto " promptTitle="Cualquier contenido" prompt=" Registre COMPLETO nombres y apellidos del Contratista si es Persona Natural, o la razón social si es Persona Jurídica." sqref="X12:X13" xr:uid="{28658E23-5EDD-4704-92C2-3277734A5749}">
      <formula1>0</formula1>
      <formula2>3500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2:AY14" xr:uid="{2E6A8A1A-FF27-49EA-B020-CE3EF20C4B9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3" xr:uid="{00000000-0002-0000-01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3" xr:uid="{00000000-0002-0000-0100-000007000000}">
      <formula1>$B$351009:$B$351060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3" xr:uid="{00000000-0002-0000-0100-000008000000}">
      <formula1>$C$351009:$C$351040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8" xr:uid="{00000000-0002-0000-01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3" xr:uid="{00000000-0002-0000-0100-00000C000000}">
      <formula1>$A$351009:$A$351011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3" xr:uid="{00000000-0002-0000-0100-00000E000000}">
      <formula1>$D$351009:$D$351020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3" xr:uid="{00000000-0002-0000-0100-00000F000000}">
      <formula1>$E$351009:$E$351013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3" xr:uid="{00000000-0002-0000-0100-000010000000}">
      <formula1>$F$351009:$F$351014</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5 U17:U18"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3" xr:uid="{00000000-0002-0000-0100-000013000000}">
      <formula1>$D$351009:$D$351020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8" xr:uid="{00000000-0002-0000-01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3" xr:uid="{00000000-0002-0000-0100-000016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3" xr:uid="{00000000-0002-0000-0100-000017000000}">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3" xr:uid="{00000000-0002-0000-0100-00001A000000}">
      <formula1>$D$351009:$D$351020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3" xr:uid="{00000000-0002-0000-0100-00001D000000}">
      <formula1>$H$351009:$H$351014</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H11:AH1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3" xr:uid="{00000000-0002-0000-0100-000020000000}">
      <formula1>$D$351009:$D$351020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8" xr:uid="{00000000-0002-0000-0100-00002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3" xr:uid="{00000000-0002-0000-0100-000024000000}">
      <formula1>$I$351009:$I$351012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5 AO18" xr:uid="{00000000-0002-0000-0100-000026000000}">
      <formula1>$J$351009:$J$351013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8"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8"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8" xr:uid="{00000000-0002-0000-0100-00002F000000}">
      <formula1>-9223372036854770000</formula1>
      <formula2>9223372036854770000</formula2>
    </dataValidation>
    <dataValidation type="textLength" allowBlank="1" showInputMessage="1" error="Escriba un texto  Maximo 390 Caracteres" promptTitle="Cualquier contenido Maximo 390 Caracteres" prompt=" Registre COMPLETO nombres y apellidos del Supervisor del contrato." sqref="AK12:AK15" xr:uid="{E724CA53-97B4-4AA1-80FF-309A0980D23E}">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7:V18" xr:uid="{7593C5DF-81DE-4248-87D7-4FEA09E1C5EC}">
      <formula1>$D$351002:$D$351013</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showGridLines="0" workbookViewId="0">
      <selection activeCell="T12" sqref="T12"/>
    </sheetView>
  </sheetViews>
  <sheetFormatPr baseColWidth="10" defaultColWidth="8.90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54" style="15" customWidth="1"/>
    <col min="19" max="19" width="29" customWidth="1"/>
    <col min="20" max="20" width="23" customWidth="1"/>
    <col min="21" max="21" width="19" customWidth="1"/>
    <col min="23" max="256" width="8" hidden="1"/>
  </cols>
  <sheetData>
    <row r="1" spans="1:21" x14ac:dyDescent="0.35">
      <c r="B1" s="1" t="s">
        <v>0</v>
      </c>
      <c r="C1" s="1">
        <v>59</v>
      </c>
      <c r="D1" s="10" t="s">
        <v>1</v>
      </c>
      <c r="E1" s="11"/>
      <c r="F1" s="11"/>
    </row>
    <row r="2" spans="1:21" x14ac:dyDescent="0.35">
      <c r="B2" s="1" t="s">
        <v>2</v>
      </c>
      <c r="C2" s="1">
        <v>425</v>
      </c>
      <c r="D2" s="12" t="s">
        <v>272</v>
      </c>
      <c r="E2" s="13"/>
      <c r="F2" s="13"/>
    </row>
    <row r="3" spans="1:21" x14ac:dyDescent="0.35">
      <c r="B3" s="1" t="s">
        <v>4</v>
      </c>
      <c r="C3" s="1">
        <v>1</v>
      </c>
      <c r="D3" s="12"/>
      <c r="E3" s="13"/>
      <c r="F3" s="13"/>
    </row>
    <row r="4" spans="1:21" x14ac:dyDescent="0.35">
      <c r="B4" s="1" t="s">
        <v>5</v>
      </c>
      <c r="C4" s="1">
        <v>66</v>
      </c>
    </row>
    <row r="5" spans="1:21" x14ac:dyDescent="0.35">
      <c r="B5" s="1" t="s">
        <v>6</v>
      </c>
      <c r="C5" s="5">
        <v>44561</v>
      </c>
    </row>
    <row r="6" spans="1:21" x14ac:dyDescent="0.35">
      <c r="B6" s="1" t="s">
        <v>7</v>
      </c>
      <c r="C6" s="1">
        <v>1</v>
      </c>
      <c r="D6" s="1" t="s">
        <v>8</v>
      </c>
    </row>
    <row r="8" spans="1:21" x14ac:dyDescent="0.35">
      <c r="A8" s="1" t="s">
        <v>9</v>
      </c>
      <c r="B8" s="8" t="s">
        <v>273</v>
      </c>
      <c r="C8" s="9"/>
      <c r="D8" s="9"/>
      <c r="E8" s="9"/>
      <c r="F8" s="9"/>
      <c r="G8" s="9"/>
      <c r="H8" s="9"/>
      <c r="I8" s="9"/>
      <c r="J8" s="9"/>
      <c r="K8" s="9"/>
      <c r="L8" s="9"/>
      <c r="M8" s="9"/>
      <c r="N8" s="9"/>
      <c r="O8" s="9"/>
      <c r="P8" s="9"/>
      <c r="Q8" s="9"/>
      <c r="R8" s="9"/>
      <c r="S8" s="9"/>
      <c r="T8" s="9"/>
      <c r="U8" s="9"/>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4">
        <v>44</v>
      </c>
      <c r="S9" s="1">
        <v>48</v>
      </c>
      <c r="T9" s="1">
        <v>52</v>
      </c>
      <c r="U9" s="1">
        <v>56</v>
      </c>
    </row>
    <row r="10" spans="1:21" x14ac:dyDescent="0.35">
      <c r="C10" s="6" t="s">
        <v>11</v>
      </c>
      <c r="D10" s="6" t="s">
        <v>12</v>
      </c>
      <c r="E10" s="6" t="s">
        <v>274</v>
      </c>
      <c r="F10" s="6" t="s">
        <v>275</v>
      </c>
      <c r="G10" s="6" t="s">
        <v>15</v>
      </c>
      <c r="H10" s="6" t="s">
        <v>16</v>
      </c>
      <c r="I10" s="6" t="s">
        <v>17</v>
      </c>
      <c r="J10" s="6" t="s">
        <v>276</v>
      </c>
      <c r="K10" s="6" t="s">
        <v>29</v>
      </c>
      <c r="L10" s="6" t="s">
        <v>30</v>
      </c>
      <c r="M10" s="6" t="s">
        <v>31</v>
      </c>
      <c r="N10" s="6" t="s">
        <v>32</v>
      </c>
      <c r="O10" s="6" t="s">
        <v>33</v>
      </c>
      <c r="P10" s="6" t="s">
        <v>34</v>
      </c>
      <c r="Q10" s="6" t="s">
        <v>35</v>
      </c>
      <c r="R10" s="34" t="s">
        <v>277</v>
      </c>
      <c r="S10" s="6" t="s">
        <v>278</v>
      </c>
      <c r="T10" s="6" t="s">
        <v>279</v>
      </c>
      <c r="U10" s="6" t="s">
        <v>65</v>
      </c>
    </row>
    <row r="11" spans="1:21" s="39" customFormat="1" ht="29" x14ac:dyDescent="0.35">
      <c r="A11" s="14">
        <v>1</v>
      </c>
      <c r="B11" s="39" t="s">
        <v>66</v>
      </c>
      <c r="C11" s="37" t="s">
        <v>69</v>
      </c>
      <c r="D11" s="37"/>
      <c r="E11" s="37" t="s">
        <v>280</v>
      </c>
      <c r="F11" s="37">
        <v>69</v>
      </c>
      <c r="G11" s="37" t="s">
        <v>365</v>
      </c>
      <c r="H11" s="37">
        <v>19427408</v>
      </c>
      <c r="I11" s="37" t="s">
        <v>366</v>
      </c>
      <c r="J11" s="38">
        <v>44544</v>
      </c>
      <c r="K11" s="37" t="s">
        <v>86</v>
      </c>
      <c r="L11" s="37" t="s">
        <v>75</v>
      </c>
      <c r="M11" s="37"/>
      <c r="N11" s="37">
        <v>860046645</v>
      </c>
      <c r="O11" s="37" t="s">
        <v>142</v>
      </c>
      <c r="P11" s="37" t="s">
        <v>67</v>
      </c>
      <c r="Q11" s="37" t="s">
        <v>367</v>
      </c>
      <c r="R11" s="37" t="s">
        <v>371</v>
      </c>
      <c r="S11" s="40">
        <v>23324000</v>
      </c>
      <c r="T11" s="37">
        <v>30</v>
      </c>
      <c r="U11" s="37"/>
    </row>
    <row r="12" spans="1:21" s="39" customFormat="1" ht="58" x14ac:dyDescent="0.35">
      <c r="A12" s="14">
        <v>2</v>
      </c>
      <c r="B12" s="39" t="s">
        <v>364</v>
      </c>
      <c r="C12" s="37" t="s">
        <v>69</v>
      </c>
      <c r="D12" s="37"/>
      <c r="E12" s="37" t="s">
        <v>280</v>
      </c>
      <c r="F12" s="37">
        <v>70</v>
      </c>
      <c r="G12" s="37" t="s">
        <v>368</v>
      </c>
      <c r="H12" s="37">
        <v>52539334</v>
      </c>
      <c r="I12" s="37" t="s">
        <v>369</v>
      </c>
      <c r="J12" s="38">
        <v>44544</v>
      </c>
      <c r="K12" s="37" t="s">
        <v>86</v>
      </c>
      <c r="L12" s="37" t="s">
        <v>75</v>
      </c>
      <c r="M12" s="37"/>
      <c r="N12" s="37">
        <v>800240450</v>
      </c>
      <c r="O12" s="37" t="s">
        <v>97</v>
      </c>
      <c r="P12" s="37"/>
      <c r="Q12" s="37" t="s">
        <v>370</v>
      </c>
      <c r="R12" s="37" t="s">
        <v>372</v>
      </c>
      <c r="S12" s="40">
        <v>47600000</v>
      </c>
      <c r="T12" s="37">
        <v>30</v>
      </c>
      <c r="U12" s="37"/>
    </row>
    <row r="13" spans="1:21" x14ac:dyDescent="0.3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18" t="s">
        <v>67</v>
      </c>
      <c r="S13" s="2" t="s">
        <v>67</v>
      </c>
      <c r="T13" s="2" t="s">
        <v>67</v>
      </c>
      <c r="U13" s="2" t="s">
        <v>67</v>
      </c>
    </row>
    <row r="14" spans="1:21" x14ac:dyDescent="0.3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18" t="s">
        <v>67</v>
      </c>
      <c r="T14" s="2" t="s">
        <v>67</v>
      </c>
      <c r="U14" s="2" t="s">
        <v>67</v>
      </c>
    </row>
    <row r="351004" spans="1:5" x14ac:dyDescent="0.35">
      <c r="A351004" t="s">
        <v>69</v>
      </c>
      <c r="B351004" t="s">
        <v>280</v>
      </c>
      <c r="C351004" t="s">
        <v>74</v>
      </c>
      <c r="D351004" t="s">
        <v>75</v>
      </c>
      <c r="E351004" t="s">
        <v>73</v>
      </c>
    </row>
    <row r="351005" spans="1:5" x14ac:dyDescent="0.35">
      <c r="A351005" t="s">
        <v>81</v>
      </c>
      <c r="B351005" t="s">
        <v>281</v>
      </c>
      <c r="C351005" t="s">
        <v>86</v>
      </c>
      <c r="D351005" t="s">
        <v>87</v>
      </c>
      <c r="E351005" t="s">
        <v>85</v>
      </c>
    </row>
    <row r="351006" spans="1:5" x14ac:dyDescent="0.35">
      <c r="B351006" t="s">
        <v>123</v>
      </c>
      <c r="C351006" t="s">
        <v>98</v>
      </c>
      <c r="D351006" t="s">
        <v>99</v>
      </c>
      <c r="E351006" t="s">
        <v>97</v>
      </c>
    </row>
    <row r="351007" spans="1:5" x14ac:dyDescent="0.35">
      <c r="C351007" t="s">
        <v>109</v>
      </c>
      <c r="D351007" t="s">
        <v>110</v>
      </c>
      <c r="E351007" t="s">
        <v>108</v>
      </c>
    </row>
    <row r="351008" spans="1:5" x14ac:dyDescent="0.35">
      <c r="D351008" t="s">
        <v>118</v>
      </c>
      <c r="E351008" t="s">
        <v>117</v>
      </c>
    </row>
    <row r="351009" spans="5:5" x14ac:dyDescent="0.35">
      <c r="E351009" t="s">
        <v>125</v>
      </c>
    </row>
    <row r="351010" spans="5:5" x14ac:dyDescent="0.35">
      <c r="E351010" t="s">
        <v>130</v>
      </c>
    </row>
    <row r="351011" spans="5:5" x14ac:dyDescent="0.35">
      <c r="E351011" t="s">
        <v>134</v>
      </c>
    </row>
    <row r="351012" spans="5:5" x14ac:dyDescent="0.35">
      <c r="E351012" t="s">
        <v>138</v>
      </c>
    </row>
    <row r="351013" spans="5:5" x14ac:dyDescent="0.35">
      <c r="E351013" t="s">
        <v>142</v>
      </c>
    </row>
    <row r="351014" spans="5:5" x14ac:dyDescent="0.35">
      <c r="E351014" t="s">
        <v>146</v>
      </c>
    </row>
  </sheetData>
  <sheetProtection algorithmName="SHA-512" hashValue="09gMo60cXBVC+CVK6ugQUJe2sR0UiqXpYHdSgSFVKUWOB5EVJPiqSumPy2F2amOay/IcpbdUWQ48PUyToDROHw==" saltValue="mtXLO5g9Gqy4pmt5rIcFYg==" spinCount="100000" sheet="1" objects="1" scenarios="1"/>
  <mergeCells count="3">
    <mergeCell ref="B8:U8"/>
    <mergeCell ref="D1:F1"/>
    <mergeCell ref="D2:F3"/>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7C06D771-DA62-43E2-AE16-DDDD158ECE53}">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693637DC-E141-4050-B6F5-46124D964A4D}">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3181C3B1-14D3-4510-B4F7-3B8E26918922}">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91D3A951-8404-44EE-8E31-0D01579A180C}">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4292E026-81EC-4C27-9E10-F7757ABD8B9C}">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FE2C684A-726F-4C58-BD22-FE84C9ABBEA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D112496E-FBD9-4C1E-8EA7-450260E4D9B6}">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B622DBBE-09E6-4212-B10E-A876AC15092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AC79EDF6-CDF6-41A4-B2FE-5BD6EE6F233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14D5A276-E7F1-4D1B-B00F-1D57F25D6642}">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62ED53F2-72A4-4273-AE7A-EE35B61F7C3D}">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D95A1B21-347F-4598-BFF3-305B964F3CB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3822A590-9430-4E25-9B07-38C9E4B30331}">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62CEA0B5-F931-4A19-8677-334C097D08CC}">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E7B0DA6E-339D-4784-B610-B433BEC0F90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7339E21B-6C90-46D6-BC15-4DDE314D22A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F3CAAAEA-0590-40E4-9C4D-08BF3EB0338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112E109C-0A02-4091-B273-F8356C3AAF7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861E5493-61CC-4B90-B0BC-D1DAFF95B8F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D11" sqref="D11"/>
    </sheetView>
  </sheetViews>
  <sheetFormatPr baseColWidth="10" defaultColWidth="8.90625" defaultRowHeight="14.5" x14ac:dyDescent="0.35"/>
  <cols>
    <col min="2" max="2" width="21" customWidth="1"/>
    <col min="3" max="3" width="32" customWidth="1"/>
    <col min="4" max="4" width="32.26953125" customWidth="1"/>
    <col min="5" max="5" width="37" customWidth="1"/>
    <col min="6" max="6" width="27.3632812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0" t="s">
        <v>1</v>
      </c>
      <c r="E1" s="11"/>
      <c r="F1" s="11"/>
    </row>
    <row r="2" spans="1:43" x14ac:dyDescent="0.35">
      <c r="B2" s="1" t="s">
        <v>2</v>
      </c>
      <c r="C2" s="1">
        <v>426</v>
      </c>
      <c r="D2" s="12" t="s">
        <v>282</v>
      </c>
      <c r="E2" s="13"/>
      <c r="F2" s="13"/>
    </row>
    <row r="3" spans="1:43" x14ac:dyDescent="0.35">
      <c r="B3" s="1" t="s">
        <v>4</v>
      </c>
      <c r="C3" s="1">
        <v>1</v>
      </c>
      <c r="D3" s="12"/>
      <c r="E3" s="13"/>
      <c r="F3" s="13"/>
    </row>
    <row r="4" spans="1:43" x14ac:dyDescent="0.35">
      <c r="B4" s="1" t="s">
        <v>5</v>
      </c>
      <c r="C4" s="1">
        <v>66</v>
      </c>
    </row>
    <row r="5" spans="1:43" x14ac:dyDescent="0.35">
      <c r="B5" s="1" t="s">
        <v>6</v>
      </c>
      <c r="C5" s="5">
        <v>44561</v>
      </c>
    </row>
    <row r="6" spans="1:43" x14ac:dyDescent="0.35">
      <c r="B6" s="1" t="s">
        <v>7</v>
      </c>
      <c r="C6" s="1">
        <v>1</v>
      </c>
      <c r="D6" s="1" t="s">
        <v>8</v>
      </c>
    </row>
    <row r="8" spans="1:43" x14ac:dyDescent="0.35">
      <c r="A8" s="1" t="s">
        <v>9</v>
      </c>
      <c r="B8" s="8" t="s">
        <v>283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29.5" thickBot="1" x14ac:dyDescent="0.4">
      <c r="C10" s="1" t="s">
        <v>11</v>
      </c>
      <c r="D10" s="1" t="s">
        <v>12</v>
      </c>
      <c r="E10" s="1" t="s">
        <v>284</v>
      </c>
      <c r="F10" s="14"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15" customFormat="1" ht="58.5" thickBot="1" x14ac:dyDescent="0.4">
      <c r="A11" s="14">
        <v>1</v>
      </c>
      <c r="B11" s="15" t="s">
        <v>66</v>
      </c>
      <c r="C11" s="16" t="s">
        <v>81</v>
      </c>
      <c r="D11" s="16" t="s">
        <v>376</v>
      </c>
      <c r="E11" s="16" t="s">
        <v>123</v>
      </c>
      <c r="F11" s="16" t="s">
        <v>67</v>
      </c>
      <c r="G11" s="16" t="s">
        <v>67</v>
      </c>
      <c r="H11" s="16"/>
      <c r="I11" s="16" t="s">
        <v>67</v>
      </c>
      <c r="J11" s="17" t="s">
        <v>67</v>
      </c>
      <c r="K11" s="16" t="s">
        <v>235</v>
      </c>
      <c r="L11" s="16" t="s">
        <v>67</v>
      </c>
      <c r="M11" s="16"/>
      <c r="N11" s="16"/>
      <c r="O11" s="16" t="s">
        <v>146</v>
      </c>
      <c r="P11" s="16" t="s">
        <v>67</v>
      </c>
      <c r="Q11" s="16"/>
      <c r="R11" s="16" t="s">
        <v>67</v>
      </c>
      <c r="S11" s="16" t="s">
        <v>123</v>
      </c>
      <c r="T11" s="16" t="s">
        <v>109</v>
      </c>
      <c r="U11" s="16" t="s">
        <v>67</v>
      </c>
      <c r="V11" s="16"/>
      <c r="W11" s="16"/>
      <c r="X11" s="16" t="s">
        <v>146</v>
      </c>
      <c r="Y11" s="16" t="s">
        <v>67</v>
      </c>
      <c r="Z11" s="16" t="s">
        <v>67</v>
      </c>
      <c r="AA11" s="16" t="s">
        <v>67</v>
      </c>
      <c r="AB11" s="16"/>
      <c r="AC11" s="16"/>
      <c r="AD11" s="16" t="s">
        <v>146</v>
      </c>
      <c r="AE11" s="16" t="s">
        <v>67</v>
      </c>
      <c r="AF11" s="16"/>
      <c r="AG11" s="16" t="s">
        <v>67</v>
      </c>
      <c r="AH11" s="16"/>
      <c r="AI11" s="16"/>
      <c r="AJ11" s="17" t="s">
        <v>67</v>
      </c>
      <c r="AK11" s="17" t="s">
        <v>67</v>
      </c>
      <c r="AL11" s="17" t="s">
        <v>67</v>
      </c>
      <c r="AM11" s="16"/>
      <c r="AN11" s="16"/>
      <c r="AO11" s="16"/>
      <c r="AP11" s="16"/>
      <c r="AQ11" s="16"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KUZVqHzIfShL3LjdUYjG4FPbsnHMS49NLdHaMKlJSd51DRMf/osAB1glj2/gLDfwZ0rxEIBFzYD8550jdd6qyg==" saltValue="mqgcIRzxC3QqycRWjDgxig=="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B10AB84D-4C90-4254-BC88-457531487DDB}">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2E04AF7-9BFE-426D-81A3-F6D9BC18CF4E}">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94821967-BAAB-4B28-8E50-D7E09DB027C7}">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66A0A5A7-BE43-406C-8294-7DCE303920F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52C27890-6514-4A1F-BC5D-731CEE4D2B8A}">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4064C845-8673-492E-8581-68B50B0EF69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24708168-04BF-49A2-8BDA-81438C3CF53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C1540556-2F90-40B0-90B5-51E83B96756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B7AC5395-7A59-4267-A632-882E64F332CF}">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28FEB457-61CD-417B-B522-DE90889E603B}">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CA2EA3C6-E2CB-41F0-A7DF-DE7AECF45B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A3EADCDC-8335-46E5-BC10-696395613DD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FE92901D-D944-4650-B7DD-7E748A90902E}">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C1062CB6-97F1-4510-BA19-E63B6EEB8B5E}">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647097BD-55A1-425A-8E75-AEE2EA1EE3D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8385A342-B3A4-464D-8766-13C1F8C51A4D}">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D4A901A7-229C-4827-96D7-D5A6791F776E}">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29317F75-39CD-47CB-89E5-586BAB36074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D4FA67F8-1DE0-400A-B9D7-5A55F265ED2C}">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88479F5A-8715-4412-8CA8-DFD6A7C7C7BF}">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B69E6098-2A30-4C37-A6EE-5DD555B00A4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EF52FA97-C2A2-444A-8A8C-72D2108C1FAE}">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4C621BB6-16B6-4812-A2D0-C03F736AA57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71FF9653-FAA7-45EE-97B9-DEBB4A042FF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48D9D1F4-15D6-4F59-A680-82A844B78F08}">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7EFB66DE-5179-4572-A62B-D3F5DAE8F20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F2953A20-5A5F-4325-9EEA-D49DCEF5F95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D1397E63-BB95-4754-8B07-8B217E069EC9}">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4636A715-5117-4084-8C7F-B2D322F639DD}">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B02B3B2E-AADC-45DD-9104-A4CF0324D81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C5425A6D-1D01-41DC-BBFC-A0195B22D1A7}">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274B87D3-CB24-4360-BFCC-2521E5E956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AD028AE0-756F-4450-AADE-25C5E18339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1A042F71-E63B-4D74-BAE3-BD19E8589D3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1656C43-59FB-45EB-83AD-AA4B12CCF33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25BC44AD-D3F3-4506-A929-BFDD83211C9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7A71066E-D94C-4E10-A00F-B1D5069BA1B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6AF3119A-82F2-4950-9E96-B14FB481CC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B7677434-7109-442E-ADD0-C514FBF327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6310CB21-DEED-4353-9326-09FACAAC57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7BF119CD-7782-45EF-9AE3-EB5627F8F52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A11" sqref="A11:XFD11"/>
    </sheetView>
  </sheetViews>
  <sheetFormatPr baseColWidth="10" defaultColWidth="8.90625" defaultRowHeight="14.5" x14ac:dyDescent="0.35"/>
  <cols>
    <col min="2" max="2" width="16" customWidth="1"/>
    <col min="3" max="3" width="32" customWidth="1"/>
    <col min="4" max="4" width="22.54296875"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0" t="s">
        <v>1</v>
      </c>
      <c r="E1" s="11"/>
      <c r="F1" s="11"/>
    </row>
    <row r="2" spans="1:18" x14ac:dyDescent="0.35">
      <c r="B2" s="1" t="s">
        <v>2</v>
      </c>
      <c r="C2" s="1">
        <v>427</v>
      </c>
      <c r="D2" s="12" t="s">
        <v>302</v>
      </c>
      <c r="E2" s="13"/>
      <c r="F2" s="13"/>
    </row>
    <row r="3" spans="1:18" x14ac:dyDescent="0.35">
      <c r="B3" s="1" t="s">
        <v>4</v>
      </c>
      <c r="C3" s="1">
        <v>1</v>
      </c>
      <c r="D3" s="12"/>
      <c r="E3" s="13"/>
      <c r="F3" s="13"/>
    </row>
    <row r="4" spans="1:18" x14ac:dyDescent="0.35">
      <c r="B4" s="1" t="s">
        <v>5</v>
      </c>
      <c r="C4" s="1">
        <v>66</v>
      </c>
    </row>
    <row r="5" spans="1:18" x14ac:dyDescent="0.35">
      <c r="B5" s="1" t="s">
        <v>6</v>
      </c>
      <c r="C5" s="5">
        <v>44561</v>
      </c>
    </row>
    <row r="6" spans="1:18" x14ac:dyDescent="0.35">
      <c r="B6" s="1" t="s">
        <v>7</v>
      </c>
      <c r="C6" s="1">
        <v>1</v>
      </c>
      <c r="D6" s="1" t="s">
        <v>8</v>
      </c>
    </row>
    <row r="8" spans="1:18" x14ac:dyDescent="0.35">
      <c r="A8" s="1" t="s">
        <v>9</v>
      </c>
      <c r="B8" s="8" t="s">
        <v>303</v>
      </c>
      <c r="C8" s="9"/>
      <c r="D8" s="9"/>
      <c r="E8" s="9"/>
      <c r="F8" s="9"/>
      <c r="G8" s="9"/>
      <c r="H8" s="9"/>
      <c r="I8" s="9"/>
      <c r="J8" s="9"/>
      <c r="K8" s="9"/>
      <c r="L8" s="9"/>
      <c r="M8" s="9"/>
      <c r="N8" s="9"/>
      <c r="O8" s="9"/>
      <c r="P8" s="9"/>
      <c r="Q8" s="9"/>
      <c r="R8" s="9"/>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4">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35" customFormat="1" ht="44" thickBot="1" x14ac:dyDescent="0.4">
      <c r="A11" s="7">
        <v>1</v>
      </c>
      <c r="B11" s="35" t="s">
        <v>66</v>
      </c>
      <c r="C11" s="4" t="s">
        <v>81</v>
      </c>
      <c r="D11" s="16" t="s">
        <v>375</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34gA3IwyctiTVqsE/4hbTSX3h/h9MXhnxNoiSfvaOBQiJ2izlLgRUA3fjwf0gT5PBedg6GE1cLSVmtTWSE6N6w==" saltValue="RmiF7yNSqbU476x3qvKmOA=="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C3713FBD-F877-4EB8-A6E2-5293E455E2C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7405DE7F-3C88-43E6-B19D-AAB0D379252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981E8C61-B640-4D6A-BB90-D62225168F1D}">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555ACEB9-72C4-4610-93B0-B2D919E4E6AF}">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75633DD9-C82C-4A68-8B32-832DF3E41875}">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89844415-EAC0-4ACA-A5E7-1EB293E20D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A31A7F6F-9983-47A6-ADDE-066831EA9C8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9F73EBBB-2A52-4E47-8043-960FBA848DE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7BEC8843-0FF4-44C2-8BD6-7BC51960A1D9}">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C84B3217-7CD0-4F7B-9929-0A8F0F031C0E}">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D4B624B8-B42C-4839-BE30-A3F2F7D80F4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5BEDCB54-D575-48FC-831D-F13C3D7131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1B02A8F-7E05-486A-A110-32C84986396D}">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7229AA3E-0728-4465-A97E-88A861B1B9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EBFA644D-8B2C-4FB5-B289-D8CA48AE7BC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AA347F60-794B-4779-AAF4-C7732433326E}">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2022-01-04T16:08:27Z</dcterms:created>
  <dcterms:modified xsi:type="dcterms:W3CDTF">2022-01-18T20:57:27Z</dcterms:modified>
</cp:coreProperties>
</file>